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○Ｒ６ 包括ケア・地域保健担当\１．介護予防・生活支援サービス\１．実績（毎月入力）\請求書関連様式\R7料金改定\"/>
    </mc:Choice>
  </mc:AlternateContent>
  <xr:revisionPtr revIDLastSave="0" documentId="8_{7FDC35F6-ED09-4DC3-AF11-CBCAFEDA985E}" xr6:coauthVersionLast="47" xr6:coauthVersionMax="47" xr10:uidLastSave="{00000000-0000-0000-0000-000000000000}"/>
  <bookViews>
    <workbookView xWindow="-110" yWindow="-110" windowWidth="19420" windowHeight="11500" xr2:uid="{BE42D3C6-337A-410A-9D31-1303C6786405}"/>
  </bookViews>
  <sheets>
    <sheet name="報告書" sheetId="4" r:id="rId1"/>
    <sheet name="請求書" sheetId="7" r:id="rId2"/>
  </sheets>
  <definedNames>
    <definedName name="_xlnm.Print_Area" localSheetId="1">請求書!$A$4:$M$27</definedName>
    <definedName name="_xlnm.Print_Area" localSheetId="0">報告書!$A$7:$N$42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N12" i="4"/>
  <c r="F24" i="7"/>
  <c r="A24" i="7"/>
  <c r="F26" i="7"/>
  <c r="F25" i="7"/>
  <c r="D16" i="7"/>
  <c r="L4" i="7"/>
  <c r="B16" i="7"/>
  <c r="J4" i="7"/>
  <c r="U6" i="4"/>
  <c r="H25" i="7"/>
  <c r="M16" i="4"/>
  <c r="Q25" i="4"/>
  <c r="S25" i="4"/>
  <c r="Q27" i="4"/>
  <c r="S27" i="4"/>
  <c r="V11" i="4"/>
  <c r="T11" i="4"/>
  <c r="R11" i="4"/>
  <c r="J18" i="4"/>
  <c r="J4" i="4"/>
  <c r="O13" i="4"/>
  <c r="P13" i="4"/>
  <c r="Q6" i="4"/>
  <c r="Q16" i="4"/>
  <c r="W16" i="4"/>
  <c r="Q5" i="4"/>
  <c r="Q23" i="4"/>
  <c r="Q18" i="4"/>
  <c r="W18" i="4"/>
  <c r="N33" i="4"/>
  <c r="M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12" i="4"/>
  <c r="J13" i="4"/>
  <c r="M13" i="4"/>
  <c r="J14" i="4"/>
  <c r="J42" i="4"/>
  <c r="M14" i="4"/>
  <c r="J15" i="4"/>
  <c r="N15" i="4"/>
  <c r="J16" i="4"/>
  <c r="N16" i="4"/>
  <c r="J17" i="4"/>
  <c r="M17" i="4"/>
  <c r="J19" i="4"/>
  <c r="M19" i="4"/>
  <c r="J20" i="4"/>
  <c r="M20" i="4"/>
  <c r="J21" i="4"/>
  <c r="M21" i="4"/>
  <c r="N21" i="4"/>
  <c r="J22" i="4"/>
  <c r="N22" i="4"/>
  <c r="M22" i="4"/>
  <c r="J23" i="4"/>
  <c r="M23" i="4"/>
  <c r="J24" i="4"/>
  <c r="M24" i="4"/>
  <c r="J25" i="4"/>
  <c r="M25" i="4"/>
  <c r="J26" i="4"/>
  <c r="N26" i="4"/>
  <c r="J27" i="4"/>
  <c r="M27" i="4"/>
  <c r="J28" i="4"/>
  <c r="N28" i="4"/>
  <c r="M28" i="4"/>
  <c r="J29" i="4"/>
  <c r="M29" i="4"/>
  <c r="J30" i="4"/>
  <c r="J31" i="4"/>
  <c r="M31" i="4"/>
  <c r="J32" i="4"/>
  <c r="M32" i="4"/>
  <c r="J33" i="4"/>
  <c r="M33" i="4"/>
  <c r="J34" i="4"/>
  <c r="M34" i="4"/>
  <c r="N34" i="4"/>
  <c r="J35" i="4"/>
  <c r="N35" i="4"/>
  <c r="M35" i="4"/>
  <c r="J36" i="4"/>
  <c r="M36" i="4"/>
  <c r="J37" i="4"/>
  <c r="M37" i="4"/>
  <c r="J38" i="4"/>
  <c r="N38" i="4"/>
  <c r="M38" i="4"/>
  <c r="J39" i="4"/>
  <c r="M39" i="4"/>
  <c r="J40" i="4"/>
  <c r="N40" i="4"/>
  <c r="M40" i="4"/>
  <c r="J41" i="4"/>
  <c r="N41" i="4"/>
  <c r="N30" i="4"/>
  <c r="N29" i="4"/>
  <c r="N20" i="4"/>
  <c r="N39" i="4"/>
  <c r="N24" i="4"/>
  <c r="N32" i="4"/>
  <c r="N31" i="4"/>
  <c r="M30" i="4"/>
  <c r="M18" i="4"/>
  <c r="O23" i="4"/>
  <c r="P23" i="4"/>
  <c r="O39" i="4"/>
  <c r="P39" i="4"/>
  <c r="O35" i="4"/>
  <c r="P35" i="4"/>
  <c r="O15" i="4"/>
  <c r="P15" i="4"/>
  <c r="O31" i="4"/>
  <c r="P31" i="4"/>
  <c r="O27" i="4"/>
  <c r="P27" i="4"/>
  <c r="O38" i="4"/>
  <c r="P38" i="4"/>
  <c r="O34" i="4"/>
  <c r="P34" i="4"/>
  <c r="O30" i="4"/>
  <c r="P30" i="4"/>
  <c r="O26" i="4"/>
  <c r="P26" i="4"/>
  <c r="O22" i="4"/>
  <c r="P22" i="4"/>
  <c r="N18" i="4"/>
  <c r="O14" i="4"/>
  <c r="P14" i="4"/>
  <c r="O41" i="4"/>
  <c r="P41" i="4"/>
  <c r="O37" i="4"/>
  <c r="P37" i="4"/>
  <c r="O33" i="4"/>
  <c r="P33" i="4"/>
  <c r="O29" i="4"/>
  <c r="P29" i="4"/>
  <c r="O25" i="4"/>
  <c r="P25" i="4"/>
  <c r="O21" i="4"/>
  <c r="P21" i="4"/>
  <c r="O17" i="4"/>
  <c r="P17" i="4"/>
  <c r="N17" i="4"/>
  <c r="O40" i="4"/>
  <c r="P40" i="4"/>
  <c r="O36" i="4"/>
  <c r="P36" i="4"/>
  <c r="O32" i="4"/>
  <c r="P32" i="4"/>
  <c r="O28" i="4"/>
  <c r="P28" i="4"/>
  <c r="O24" i="4"/>
  <c r="P24" i="4"/>
  <c r="O20" i="4"/>
  <c r="P20" i="4"/>
  <c r="Q15" i="4"/>
  <c r="S15" i="4"/>
  <c r="U15" i="4"/>
  <c r="S16" i="4"/>
  <c r="Q12" i="4"/>
  <c r="W12" i="4"/>
  <c r="Q13" i="4"/>
  <c r="U13" i="4"/>
  <c r="U16" i="4"/>
  <c r="N14" i="4"/>
  <c r="N13" i="4"/>
  <c r="W27" i="4"/>
  <c r="W6" i="4"/>
  <c r="U27" i="4"/>
  <c r="N36" i="4"/>
  <c r="N27" i="4"/>
  <c r="Q39" i="4"/>
  <c r="W39" i="4"/>
  <c r="Q36" i="4"/>
  <c r="U36" i="4"/>
  <c r="Q29" i="4"/>
  <c r="S29" i="4"/>
  <c r="Q24" i="4"/>
  <c r="S24" i="4"/>
  <c r="Q22" i="4"/>
  <c r="W22" i="4"/>
  <c r="Q19" i="4"/>
  <c r="S19" i="4"/>
  <c r="U5" i="4"/>
  <c r="W5" i="4"/>
  <c r="U7" i="4"/>
  <c r="H26" i="7"/>
  <c r="W15" i="4"/>
  <c r="N23" i="4"/>
  <c r="O18" i="4"/>
  <c r="P18" i="4"/>
  <c r="O12" i="4"/>
  <c r="P12" i="4"/>
  <c r="Q41" i="4"/>
  <c r="U41" i="4"/>
  <c r="Q33" i="4"/>
  <c r="Q26" i="4"/>
  <c r="W26" i="4"/>
  <c r="Q21" i="4"/>
  <c r="U21" i="4"/>
  <c r="N19" i="4"/>
  <c r="N25" i="4"/>
  <c r="N37" i="4"/>
  <c r="O19" i="4"/>
  <c r="P19" i="4"/>
  <c r="Q38" i="4"/>
  <c r="W38" i="4"/>
  <c r="Q32" i="4"/>
  <c r="U32" i="4"/>
  <c r="Q30" i="4"/>
  <c r="W30" i="4"/>
  <c r="Q20" i="4"/>
  <c r="U26" i="4"/>
  <c r="W41" i="4"/>
  <c r="S22" i="4"/>
  <c r="W33" i="4"/>
  <c r="S33" i="4"/>
  <c r="U33" i="4"/>
  <c r="U39" i="4"/>
  <c r="U20" i="4"/>
  <c r="W20" i="4"/>
  <c r="S20" i="4"/>
  <c r="W21" i="4"/>
  <c r="W29" i="4"/>
  <c r="U29" i="4"/>
  <c r="A16" i="7"/>
  <c r="H4" i="7"/>
  <c r="O16" i="4"/>
  <c r="P16" i="4"/>
  <c r="H24" i="7"/>
  <c r="W7" i="4"/>
  <c r="U23" i="4"/>
  <c r="S23" i="4"/>
  <c r="W23" i="4"/>
  <c r="N42" i="4"/>
  <c r="S41" i="4"/>
  <c r="W25" i="4"/>
  <c r="U25" i="4"/>
  <c r="S18" i="4"/>
  <c r="W32" i="4"/>
  <c r="S39" i="4"/>
  <c r="S32" i="4"/>
  <c r="S26" i="4"/>
  <c r="Q40" i="4"/>
  <c r="W13" i="4"/>
  <c r="Q31" i="4"/>
  <c r="U18" i="4"/>
  <c r="S13" i="4"/>
  <c r="M15" i="4"/>
  <c r="M42" i="4"/>
  <c r="M26" i="4"/>
  <c r="Q37" i="4"/>
  <c r="W24" i="4"/>
  <c r="U38" i="4"/>
  <c r="Q28" i="4"/>
  <c r="Q17" i="4"/>
  <c r="Q34" i="4"/>
  <c r="U22" i="4"/>
  <c r="S38" i="4"/>
  <c r="U19" i="4"/>
  <c r="U24" i="4"/>
  <c r="S36" i="4"/>
  <c r="S30" i="4"/>
  <c r="W19" i="4"/>
  <c r="Q35" i="4"/>
  <c r="Q14" i="4"/>
  <c r="S21" i="4"/>
  <c r="W36" i="4"/>
  <c r="U30" i="4"/>
  <c r="S12" i="4"/>
  <c r="M41" i="4"/>
  <c r="U12" i="4"/>
  <c r="W42" i="4"/>
  <c r="I26" i="7"/>
  <c r="L26" i="7"/>
  <c r="U31" i="4"/>
  <c r="S31" i="4"/>
  <c r="W31" i="4"/>
  <c r="U40" i="4"/>
  <c r="S40" i="4"/>
  <c r="W40" i="4"/>
  <c r="U28" i="4"/>
  <c r="S28" i="4"/>
  <c r="W28" i="4"/>
  <c r="S14" i="4"/>
  <c r="S42" i="4"/>
  <c r="I24" i="7"/>
  <c r="U14" i="4"/>
  <c r="W14" i="4"/>
  <c r="W17" i="4"/>
  <c r="U17" i="4"/>
  <c r="S17" i="4"/>
  <c r="S35" i="4"/>
  <c r="U35" i="4"/>
  <c r="W35" i="4"/>
  <c r="W34" i="4"/>
  <c r="S34" i="4"/>
  <c r="U34" i="4"/>
  <c r="U42" i="4"/>
  <c r="I25" i="7"/>
  <c r="L25" i="7"/>
  <c r="U37" i="4"/>
  <c r="S37" i="4"/>
  <c r="W37" i="4"/>
  <c r="I27" i="7"/>
  <c r="L24" i="7"/>
  <c r="L27" i="7"/>
  <c r="F14" i="7"/>
</calcChain>
</file>

<file path=xl/sharedStrings.xml><?xml version="1.0" encoding="utf-8"?>
<sst xmlns="http://schemas.openxmlformats.org/spreadsheetml/2006/main" count="54" uniqueCount="46">
  <si>
    <t>実施施設名</t>
    <rPh sb="0" eb="2">
      <t>ジッシ</t>
    </rPh>
    <rPh sb="2" eb="4">
      <t>シセツ</t>
    </rPh>
    <rPh sb="4" eb="5">
      <t>メイ</t>
    </rPh>
    <phoneticPr fontId="1"/>
  </si>
  <si>
    <t>Ａ</t>
    <phoneticPr fontId="1"/>
  </si>
  <si>
    <t>Ｂ</t>
    <phoneticPr fontId="1"/>
  </si>
  <si>
    <t>Ａ×Ｂ</t>
    <phoneticPr fontId="1"/>
  </si>
  <si>
    <t>単価（円）</t>
    <rPh sb="0" eb="2">
      <t>タンカ</t>
    </rPh>
    <rPh sb="3" eb="4">
      <t>エン</t>
    </rPh>
    <phoneticPr fontId="1"/>
  </si>
  <si>
    <t>回数（回）</t>
    <rPh sb="0" eb="2">
      <t>カイスウ</t>
    </rPh>
    <rPh sb="3" eb="4">
      <t>カイ</t>
    </rPh>
    <phoneticPr fontId="1"/>
  </si>
  <si>
    <t>合計</t>
    <rPh sb="0" eb="2">
      <t>ゴウケイ</t>
    </rPh>
    <phoneticPr fontId="1"/>
  </si>
  <si>
    <t>請求明細</t>
    <rPh sb="0" eb="2">
      <t>セイキュウ</t>
    </rPh>
    <rPh sb="2" eb="4">
      <t>メイサイ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</si>
  <si>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</si>
  <si>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円也</t>
    <rPh sb="0" eb="1">
      <t>エン</t>
    </rPh>
    <rPh sb="1" eb="2">
      <t>ナリ</t>
    </rPh>
    <phoneticPr fontId="1"/>
  </si>
  <si>
    <t>金</t>
    <rPh sb="0" eb="1">
      <t>キン</t>
    </rPh>
    <phoneticPr fontId="1"/>
  </si>
  <si>
    <t>記</t>
    <rPh sb="0" eb="1">
      <t>キ</t>
    </rPh>
    <phoneticPr fontId="1"/>
  </si>
  <si>
    <t>Ｎｏ</t>
    <phoneticPr fontId="1"/>
  </si>
  <si>
    <t>利用者名</t>
    <rPh sb="0" eb="3">
      <t>リヨウシャ</t>
    </rPh>
    <rPh sb="3" eb="4">
      <t>ナ</t>
    </rPh>
    <phoneticPr fontId="1"/>
  </si>
  <si>
    <t>利用日</t>
    <rPh sb="0" eb="3">
      <t>リヨウビ</t>
    </rPh>
    <phoneticPr fontId="1"/>
  </si>
  <si>
    <t>月分</t>
    <rPh sb="0" eb="2">
      <t>ガツブン</t>
    </rPh>
    <phoneticPr fontId="1"/>
  </si>
  <si>
    <t>周　南　市　長　　様</t>
    <rPh sb="0" eb="1">
      <t>シュウ</t>
    </rPh>
    <rPh sb="2" eb="3">
      <t>ミナミ</t>
    </rPh>
    <rPh sb="4" eb="5">
      <t>シ</t>
    </rPh>
    <rPh sb="6" eb="7">
      <t>ナガ</t>
    </rPh>
    <rPh sb="9" eb="10">
      <t>サマ</t>
    </rPh>
    <phoneticPr fontId="1"/>
  </si>
  <si>
    <t>　所　在　地</t>
    <rPh sb="1" eb="2">
      <t>トコロ</t>
    </rPh>
    <rPh sb="3" eb="4">
      <t>ザイ</t>
    </rPh>
    <rPh sb="5" eb="6">
      <t>チ</t>
    </rPh>
    <phoneticPr fontId="1"/>
  </si>
  <si>
    <t>　名　　　称</t>
    <rPh sb="1" eb="2">
      <t>ナ</t>
    </rPh>
    <rPh sb="5" eb="6">
      <t>ショウ</t>
    </rPh>
    <phoneticPr fontId="1"/>
  </si>
  <si>
    <t>利用回数</t>
    <rPh sb="0" eb="2">
      <t>リヨウ</t>
    </rPh>
    <rPh sb="2" eb="4">
      <t>カイスウ</t>
    </rPh>
    <phoneticPr fontId="1"/>
  </si>
  <si>
    <t>事業所</t>
    <rPh sb="0" eb="2">
      <t>ジギョウ</t>
    </rPh>
    <rPh sb="2" eb="3">
      <t>ショ</t>
    </rPh>
    <phoneticPr fontId="2"/>
  </si>
  <si>
    <t>月 1 日</t>
    <rPh sb="0" eb="1">
      <t>ガツ</t>
    </rPh>
    <rPh sb="4" eb="5">
      <t>ヒ</t>
    </rPh>
    <phoneticPr fontId="1"/>
  </si>
  <si>
    <t>負担割合</t>
    <rPh sb="0" eb="2">
      <t>フタン</t>
    </rPh>
    <rPh sb="2" eb="4">
      <t>ワリアイ</t>
    </rPh>
    <phoneticPr fontId="2"/>
  </si>
  <si>
    <t>市負担額</t>
    <rPh sb="0" eb="1">
      <t>シ</t>
    </rPh>
    <rPh sb="1" eb="3">
      <t>フタン</t>
    </rPh>
    <rPh sb="3" eb="4">
      <t>ガク</t>
    </rPh>
    <phoneticPr fontId="2"/>
  </si>
  <si>
    <t>自立支援通所介護実施報告書</t>
    <rPh sb="0" eb="2">
      <t>ジリツ</t>
    </rPh>
    <rPh sb="2" eb="4">
      <t>シエン</t>
    </rPh>
    <rPh sb="4" eb="8">
      <t>ツウショカイゴ</t>
    </rPh>
    <rPh sb="8" eb="10">
      <t>ジッシ</t>
    </rPh>
    <rPh sb="10" eb="13">
      <t>ホウコクショ</t>
    </rPh>
    <phoneticPr fontId="1"/>
  </si>
  <si>
    <t>　　上記のとおり請求します。</t>
    <rPh sb="2" eb="4">
      <t>ジョウキ</t>
    </rPh>
    <rPh sb="8" eb="10">
      <t>セイキュウ</t>
    </rPh>
    <phoneticPr fontId="1"/>
  </si>
  <si>
    <t>負担割合</t>
    <rPh sb="0" eb="2">
      <t>フタン</t>
    </rPh>
    <rPh sb="2" eb="4">
      <t>ワリアイ</t>
    </rPh>
    <phoneticPr fontId="1"/>
  </si>
  <si>
    <t>年</t>
    <rPh sb="0" eb="1">
      <t>ネン</t>
    </rPh>
    <phoneticPr fontId="1"/>
  </si>
  <si>
    <t>年</t>
    <rPh sb="0" eb="1">
      <t>ネン</t>
    </rPh>
    <phoneticPr fontId="2"/>
  </si>
  <si>
    <t>負担割合制度</t>
    <rPh sb="0" eb="2">
      <t>フタン</t>
    </rPh>
    <rPh sb="2" eb="4">
      <t>ワリアイ</t>
    </rPh>
    <rPh sb="4" eb="6">
      <t>セイド</t>
    </rPh>
    <phoneticPr fontId="2"/>
  </si>
  <si>
    <t>割負担</t>
    <rPh sb="0" eb="1">
      <t>ワリ</t>
    </rPh>
    <rPh sb="1" eb="3">
      <t>フタン</t>
    </rPh>
    <phoneticPr fontId="2"/>
  </si>
  <si>
    <t>割負担又は</t>
    <rPh sb="0" eb="1">
      <t>ワリ</t>
    </rPh>
    <rPh sb="1" eb="3">
      <t>フタン</t>
    </rPh>
    <rPh sb="3" eb="4">
      <t>マタ</t>
    </rPh>
    <phoneticPr fontId="2"/>
  </si>
  <si>
    <t>報酬単価</t>
    <rPh sb="0" eb="2">
      <t>ホウシュウ</t>
    </rPh>
    <rPh sb="2" eb="4">
      <t>タンカ</t>
    </rPh>
    <phoneticPr fontId="2"/>
  </si>
  <si>
    <t>円</t>
    <rPh sb="0" eb="1">
      <t>エン</t>
    </rPh>
    <phoneticPr fontId="2"/>
  </si>
  <si>
    <t>割負担</t>
    <rPh sb="0" eb="1">
      <t>ワリ</t>
    </rPh>
    <rPh sb="1" eb="3">
      <t>フタン</t>
    </rPh>
    <phoneticPr fontId="1"/>
  </si>
  <si>
    <t>黄色・青色のセルのみ入力可能です。</t>
    <rPh sb="0" eb="2">
      <t>キイロ</t>
    </rPh>
    <rPh sb="3" eb="4">
      <t>アオ</t>
    </rPh>
    <rPh sb="4" eb="5">
      <t>イロ</t>
    </rPh>
    <rPh sb="10" eb="12">
      <t>ニュウリョク</t>
    </rPh>
    <rPh sb="12" eb="14">
      <t>カノウ</t>
    </rPh>
    <phoneticPr fontId="2"/>
  </si>
  <si>
    <t>（黄色のセルは、初回または変更時入力）</t>
    <rPh sb="1" eb="3">
      <t>キイロ</t>
    </rPh>
    <rPh sb="8" eb="10">
      <t>ショカイ</t>
    </rPh>
    <rPh sb="13" eb="15">
      <t>ヘンコウ</t>
    </rPh>
    <rPh sb="15" eb="16">
      <t>ジ</t>
    </rPh>
    <rPh sb="16" eb="18">
      <t>ニュウリョク</t>
    </rPh>
    <phoneticPr fontId="2"/>
  </si>
  <si>
    <t>印刷後に押印し、翌月１０日までに</t>
    <rPh sb="0" eb="2">
      <t>インサツ</t>
    </rPh>
    <rPh sb="2" eb="3">
      <t>ゴ</t>
    </rPh>
    <rPh sb="4" eb="6">
      <t>オウイン</t>
    </rPh>
    <rPh sb="8" eb="10">
      <t>ヨクゲツ</t>
    </rPh>
    <rPh sb="12" eb="13">
      <t>ヒ</t>
    </rPh>
    <phoneticPr fontId="4"/>
  </si>
  <si>
    <t>提出してください。</t>
    <rPh sb="0" eb="2">
      <t>テイシュツ</t>
    </rPh>
    <phoneticPr fontId="4"/>
  </si>
  <si>
    <t>黄色のセルのみ入力可能です。</t>
    <rPh sb="0" eb="2">
      <t>キイロ</t>
    </rPh>
    <rPh sb="7" eb="9">
      <t>ニュウリョク</t>
    </rPh>
    <rPh sb="9" eb="11">
      <t>カノウ</t>
    </rPh>
    <phoneticPr fontId="2"/>
  </si>
  <si>
    <t>（青色のセルは、毎月確認・入力）</t>
    <rPh sb="1" eb="2">
      <t>アオ</t>
    </rPh>
    <rPh sb="2" eb="3">
      <t>イロ</t>
    </rPh>
    <rPh sb="8" eb="10">
      <t>マイツキ</t>
    </rPh>
    <rPh sb="10" eb="12">
      <t>カクニン</t>
    </rPh>
    <rPh sb="13" eb="15">
      <t>ニュウリョク</t>
    </rPh>
    <phoneticPr fontId="2"/>
  </si>
  <si>
    <t>利用料自己負担</t>
    <rPh sb="0" eb="2">
      <t>リヨウ</t>
    </rPh>
    <rPh sb="2" eb="3">
      <t>リョウ</t>
    </rPh>
    <rPh sb="3" eb="5">
      <t>ジコ</t>
    </rPh>
    <rPh sb="5" eb="7">
      <t>フタン</t>
    </rPh>
    <phoneticPr fontId="2"/>
  </si>
  <si>
    <t>周南市自立支援通所介護利用料請求書</t>
    <rPh sb="0" eb="3">
      <t>シュウナンシ</t>
    </rPh>
    <rPh sb="3" eb="5">
      <t>ジリツ</t>
    </rPh>
    <rPh sb="5" eb="7">
      <t>シエン</t>
    </rPh>
    <rPh sb="7" eb="9">
      <t>ツウショ</t>
    </rPh>
    <rPh sb="9" eb="11">
      <t>カイゴ</t>
    </rPh>
    <rPh sb="11" eb="13">
      <t>リヨウ</t>
    </rPh>
    <rPh sb="13" eb="14">
      <t>リョウ</t>
    </rPh>
    <rPh sb="14" eb="17">
      <t>セイキュウショ</t>
    </rPh>
    <phoneticPr fontId="1"/>
  </si>
  <si>
    <t>月分の自立支援通所介護利用料について、下記の請求明細により、</t>
    <rPh sb="0" eb="1">
      <t>ガツ</t>
    </rPh>
    <rPh sb="1" eb="2">
      <t>ブン</t>
    </rPh>
    <rPh sb="3" eb="5">
      <t>ジリツ</t>
    </rPh>
    <rPh sb="5" eb="7">
      <t>シエン</t>
    </rPh>
    <rPh sb="7" eb="9">
      <t>ツウショ</t>
    </rPh>
    <rPh sb="9" eb="11">
      <t>カイゴ</t>
    </rPh>
    <rPh sb="11" eb="13">
      <t>リヨウ</t>
    </rPh>
    <rPh sb="13" eb="14">
      <t>リョウ</t>
    </rPh>
    <rPh sb="19" eb="21">
      <t>カキ</t>
    </rPh>
    <phoneticPr fontId="1"/>
  </si>
  <si>
    <t>利用料（円）</t>
    <rPh sb="0" eb="2">
      <t>リヨウ</t>
    </rPh>
    <rPh sb="2" eb="3">
      <t>リョウ</t>
    </rPh>
    <rPh sb="4" eb="5">
      <t>エン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</si>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</sst>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38" fontId="10" fillId="0" borderId="1" xfId="0" applyNumberFormat="1" applyFont="1" applyFill="1" applyBorder="1">
      <alignment vertical="center"/>
    </xf>
    <xf numFmtId="38" fontId="6" fillId="0" borderId="0" xfId="1" applyFont="1" applyFill="1">
      <alignment vertical="center"/>
    </xf>
    <xf numFmtId="38" fontId="10" fillId="0" borderId="1" xfId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10" fillId="0" borderId="19" xfId="0" applyFont="1" applyFill="1" applyBorder="1">
      <alignment vertical="center"/>
    </xf>
    <xf numFmtId="0" fontId="6" fillId="0" borderId="0" xfId="0" applyFont="1" applyFill="1" applyBorder="1">
      <alignment vertical="center"/>
    </xf>
    <xf numFmtId="58" fontId="12" fillId="0" borderId="0" xfId="0" applyNumberFormat="1" applyFont="1" applyAlignment="1">
      <alignment horizontal="left"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1" fillId="3" borderId="0" xfId="0" applyFont="1" applyFill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10" fillId="2" borderId="25" xfId="0" applyFont="1" applyFill="1" applyBorder="1" applyAlignment="1" applyProtection="1">
      <alignment horizontal="right" vertical="center"/>
      <protection locked="0"/>
    </xf>
    <xf numFmtId="0" fontId="10" fillId="2" borderId="26" xfId="0" applyFont="1" applyFill="1" applyBorder="1" applyAlignment="1" applyProtection="1">
      <alignment horizontal="right" vertical="center"/>
      <protection locked="0"/>
    </xf>
    <xf numFmtId="0" fontId="10" fillId="0" borderId="24" xfId="0" applyFont="1" applyFill="1" applyBorder="1">
      <alignment vertical="center"/>
    </xf>
    <xf numFmtId="38" fontId="10" fillId="0" borderId="24" xfId="1" applyFont="1" applyFill="1" applyBorder="1">
      <alignment vertical="center"/>
    </xf>
    <xf numFmtId="0" fontId="9" fillId="3" borderId="27" xfId="0" applyFont="1" applyFill="1" applyBorder="1" applyProtection="1">
      <alignment vertical="center"/>
      <protection locked="0"/>
    </xf>
    <xf numFmtId="0" fontId="9" fillId="0" borderId="27" xfId="0" applyFont="1" applyFill="1" applyBorder="1">
      <alignment vertical="center"/>
    </xf>
    <xf numFmtId="0" fontId="9" fillId="0" borderId="19" xfId="0" applyFont="1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8" xfId="0" applyFont="1" applyFill="1" applyBorder="1">
      <alignment vertical="center"/>
    </xf>
    <xf numFmtId="0" fontId="0" fillId="0" borderId="27" xfId="0" applyFill="1" applyBorder="1">
      <alignment vertical="center"/>
    </xf>
    <xf numFmtId="0" fontId="0" fillId="0" borderId="19" xfId="0" applyFill="1" applyBorder="1">
      <alignment vertical="center"/>
    </xf>
    <xf numFmtId="0" fontId="12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vertical="center"/>
    </xf>
    <xf numFmtId="38" fontId="12" fillId="0" borderId="30" xfId="1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38" fontId="10" fillId="0" borderId="1" xfId="0" applyNumberFormat="1" applyFont="1" applyFill="1" applyBorder="1" applyAlignment="1">
      <alignment vertical="center"/>
    </xf>
    <xf numFmtId="38" fontId="10" fillId="0" borderId="0" xfId="0" applyNumberFormat="1" applyFont="1" applyFill="1">
      <alignment vertical="center"/>
    </xf>
    <xf numFmtId="0" fontId="9" fillId="0" borderId="27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3" borderId="27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 applyProtection="1">
      <alignment horizontal="left" vertical="center"/>
      <protection locked="0"/>
    </xf>
    <xf numFmtId="38" fontId="9" fillId="3" borderId="27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center" vertical="center"/>
    </xf>
    <xf numFmtId="38" fontId="19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38" fontId="12" fillId="0" borderId="24" xfId="1" applyFont="1" applyBorder="1" applyAlignment="1">
      <alignment horizontal="center" vertical="center"/>
    </xf>
    <xf numFmtId="38" fontId="12" fillId="0" borderId="27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38" fontId="12" fillId="0" borderId="22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12" fillId="0" borderId="34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12" fillId="0" borderId="35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720725</xdr:colOff>
      <xdr:row>8</xdr:row>
      <xdr:rowOff>57150</xdr:rowOff>
    </xdr:from>
    <xdr:to>
      <xdr:col>12</xdr:col>
      <xdr:colOff>1050925</xdr:colOff>
      <xdr:row>8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E7D4B6-275E-58E8-E0B4-0C7FB983C085}"/>
            </a:ext>
          </a:extLst>
        </xdr:cNvPr>
        <xdr:cNvSpPr/>
      </xdr:nvSpPr>
      <xdr:spPr>
        <a:xfrm>
          <a:off x="6324600" y="2819400"/>
          <a:ext cx="36195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F643-FF4B-48A0-B455-AD43B4FD284B}">
  <sheetPr>
    <tabColor rgb="FF0070C0"/>
  </sheetPr>
  <dimension ref="A1:W42"/>
  <sheetViews>
    <sheetView tabSelected="1" zoomScaleNormal="100" workbookViewId="0">
      <selection activeCell="C7" sqref="C7"/>
    </sheetView>
  </sheetViews>
  <sheetFormatPr defaultColWidth="9" defaultRowHeight="23.15" customHeight="1" x14ac:dyDescent="0.2"/>
  <cols>
    <col min="1" max="1" width="4.08984375" style="2" bestFit="1" customWidth="1"/>
    <col min="2" max="2" width="9.6328125" style="2" customWidth="1"/>
    <col min="3" max="3" width="4.26953125" style="2" bestFit="1" customWidth="1"/>
    <col min="4" max="4" width="4.08984375" style="2" bestFit="1" customWidth="1"/>
    <col min="5" max="9" width="3.6328125" style="2" customWidth="1"/>
    <col min="10" max="10" width="9" style="2" bestFit="1" customWidth="1"/>
    <col min="11" max="12" width="4.6328125" style="2" customWidth="1"/>
    <col min="13" max="14" width="12.6328125" style="2" customWidth="1"/>
    <col min="15" max="17" width="9" style="2"/>
    <col min="18" max="18" width="2.453125" style="2" bestFit="1" customWidth="1"/>
    <col min="19" max="19" width="7.08984375" style="2" bestFit="1" customWidth="1"/>
    <col min="20" max="20" width="2.453125" style="2" bestFit="1" customWidth="1"/>
    <col min="21" max="21" width="7.08984375" style="2" bestFit="1" customWidth="1"/>
    <col min="22" max="22" width="2.453125" style="2" bestFit="1" customWidth="1"/>
    <col min="23" max="23" width="7.08984375" style="2" bestFit="1" customWidth="1"/>
    <col min="24" max="16384" width="9" style="2"/>
  </cols>
  <sheetData>
    <row r="1" spans="1:23" ht="23.15" customHeight="1" x14ac:dyDescent="0.2">
      <c r="B1" s="34" t="s">
        <v>35</v>
      </c>
      <c r="C1" s="34"/>
      <c r="D1" s="34"/>
    </row>
    <row r="2" spans="1:23" ht="23.15" customHeight="1" x14ac:dyDescent="0.2">
      <c r="B2" s="34" t="s">
        <v>36</v>
      </c>
      <c r="C2" s="34"/>
      <c r="D2" s="34"/>
    </row>
    <row r="3" spans="1:23" ht="23.15" customHeight="1" x14ac:dyDescent="0.2">
      <c r="B3" s="34" t="s">
        <v>40</v>
      </c>
      <c r="C3" s="34"/>
      <c r="D3" s="34"/>
      <c r="P3" s="71"/>
      <c r="Q3" s="71"/>
      <c r="R3" s="71"/>
      <c r="S3" s="71"/>
      <c r="T3" s="71"/>
      <c r="U3" s="71"/>
      <c r="V3" s="71"/>
      <c r="W3" s="71"/>
    </row>
    <row r="4" spans="1:23" ht="23.15" customHeight="1" x14ac:dyDescent="0.2">
      <c r="B4" s="80" t="s">
        <v>32</v>
      </c>
      <c r="C4" s="80"/>
      <c r="D4" s="80"/>
      <c r="E4" s="93">
        <v>3500</v>
      </c>
      <c r="F4" s="93"/>
      <c r="G4" s="93"/>
      <c r="H4" s="59" t="s">
        <v>33</v>
      </c>
      <c r="I4" s="59"/>
      <c r="J4" s="65">
        <f>E4/10</f>
        <v>350</v>
      </c>
      <c r="K4" s="66"/>
      <c r="L4" s="66"/>
      <c r="M4" s="67"/>
      <c r="P4" s="71"/>
      <c r="Q4" s="43">
        <v>0</v>
      </c>
      <c r="R4" s="43"/>
      <c r="S4" s="43">
        <v>1</v>
      </c>
      <c r="T4" s="43"/>
      <c r="U4" s="43"/>
      <c r="V4" s="43"/>
      <c r="W4" s="43"/>
    </row>
    <row r="5" spans="1:23" ht="23.15" customHeight="1" x14ac:dyDescent="0.2">
      <c r="B5" s="80" t="s">
        <v>29</v>
      </c>
      <c r="C5" s="80"/>
      <c r="D5" s="80"/>
      <c r="E5" s="58">
        <v>1</v>
      </c>
      <c r="F5" s="59" t="s">
        <v>31</v>
      </c>
      <c r="G5" s="59"/>
      <c r="H5" s="59"/>
      <c r="I5" s="58">
        <v>2</v>
      </c>
      <c r="J5" s="79" t="s">
        <v>31</v>
      </c>
      <c r="K5" s="79"/>
      <c r="L5" s="58">
        <v>3</v>
      </c>
      <c r="M5" s="60" t="s">
        <v>30</v>
      </c>
      <c r="P5" s="71"/>
      <c r="Q5" s="45">
        <f>E5</f>
        <v>1</v>
      </c>
      <c r="R5" s="45"/>
      <c r="S5" s="7">
        <v>1</v>
      </c>
      <c r="T5" s="7"/>
      <c r="U5" s="4">
        <f>J4*E5</f>
        <v>350</v>
      </c>
      <c r="V5" s="7"/>
      <c r="W5" s="78">
        <f>$E$4-U5</f>
        <v>3150</v>
      </c>
    </row>
    <row r="6" spans="1:23" ht="23.15" customHeight="1" x14ac:dyDescent="0.2">
      <c r="P6" s="71"/>
      <c r="Q6" s="45">
        <f>I5</f>
        <v>2</v>
      </c>
      <c r="R6" s="45"/>
      <c r="S6" s="7">
        <v>2</v>
      </c>
      <c r="T6" s="7"/>
      <c r="U6" s="4">
        <f>J4*I5</f>
        <v>700</v>
      </c>
      <c r="V6" s="7"/>
      <c r="W6" s="78">
        <f>$E$4-U6</f>
        <v>2800</v>
      </c>
    </row>
    <row r="7" spans="1:23" ht="23.15" customHeight="1" x14ac:dyDescent="0.2">
      <c r="A7" s="4"/>
      <c r="B7" s="51" t="s">
        <v>45</v>
      </c>
      <c r="C7" s="52">
        <v>7</v>
      </c>
      <c r="D7" s="5" t="s">
        <v>28</v>
      </c>
      <c r="E7" s="24">
        <v>4</v>
      </c>
      <c r="F7" s="6" t="s">
        <v>15</v>
      </c>
      <c r="G7" s="6"/>
      <c r="H7" s="37" t="s">
        <v>24</v>
      </c>
      <c r="I7" s="4"/>
      <c r="J7" s="6"/>
      <c r="K7" s="6"/>
      <c r="L7" s="6"/>
      <c r="M7" s="6"/>
      <c r="N7" s="4"/>
      <c r="P7" s="71"/>
      <c r="Q7" s="43">
        <v>3</v>
      </c>
      <c r="R7" s="43"/>
      <c r="S7" s="4">
        <v>3</v>
      </c>
      <c r="T7" s="4"/>
      <c r="U7" s="4">
        <f>J4*L5</f>
        <v>1050</v>
      </c>
      <c r="V7" s="4"/>
      <c r="W7" s="78">
        <f>$E$4-U7</f>
        <v>2450</v>
      </c>
    </row>
    <row r="8" spans="1:23" ht="12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P8" s="71"/>
      <c r="Q8" s="71"/>
      <c r="R8" s="71"/>
      <c r="S8" s="71"/>
      <c r="T8" s="71"/>
      <c r="U8" s="71"/>
      <c r="V8" s="71"/>
      <c r="W8" s="71"/>
    </row>
    <row r="9" spans="1:23" ht="23.15" customHeight="1" x14ac:dyDescent="0.2">
      <c r="A9" s="4"/>
      <c r="B9" s="7"/>
      <c r="C9" s="7"/>
      <c r="D9" s="7"/>
      <c r="E9" s="7"/>
      <c r="F9" s="7"/>
      <c r="G9" s="7"/>
      <c r="H9" s="7"/>
      <c r="I9" s="8"/>
      <c r="J9" s="3" t="s">
        <v>20</v>
      </c>
      <c r="K9" s="85"/>
      <c r="L9" s="86"/>
      <c r="M9" s="86"/>
      <c r="N9" s="87"/>
      <c r="P9" s="71"/>
      <c r="Q9" s="71"/>
      <c r="R9" s="71"/>
      <c r="S9" s="71"/>
      <c r="T9" s="71"/>
      <c r="U9" s="71"/>
      <c r="V9" s="71"/>
      <c r="W9" s="71"/>
    </row>
    <row r="10" spans="1:23" ht="9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3" ht="23.15" customHeight="1" x14ac:dyDescent="0.2">
      <c r="A11" s="3" t="s">
        <v>12</v>
      </c>
      <c r="B11" s="81" t="s">
        <v>13</v>
      </c>
      <c r="C11" s="82"/>
      <c r="D11" s="83"/>
      <c r="E11" s="81" t="s">
        <v>14</v>
      </c>
      <c r="F11" s="82"/>
      <c r="G11" s="82"/>
      <c r="H11" s="82"/>
      <c r="I11" s="83"/>
      <c r="J11" s="9" t="s">
        <v>19</v>
      </c>
      <c r="K11" s="88" t="s">
        <v>22</v>
      </c>
      <c r="L11" s="89"/>
      <c r="M11" s="76" t="s">
        <v>41</v>
      </c>
      <c r="N11" s="3" t="s">
        <v>23</v>
      </c>
      <c r="O11" s="71"/>
      <c r="P11" s="71"/>
      <c r="Q11" s="71"/>
      <c r="R11" s="56">
        <f>E5</f>
        <v>1</v>
      </c>
      <c r="S11" s="44" t="s">
        <v>30</v>
      </c>
      <c r="T11" s="56">
        <f>I5</f>
        <v>2</v>
      </c>
      <c r="U11" s="44" t="s">
        <v>30</v>
      </c>
      <c r="V11" s="56">
        <f>L5</f>
        <v>3</v>
      </c>
      <c r="W11" s="44" t="s">
        <v>30</v>
      </c>
    </row>
    <row r="12" spans="1:23" ht="23.15" customHeight="1" x14ac:dyDescent="0.2">
      <c r="A12" s="3">
        <v>1</v>
      </c>
      <c r="B12" s="90"/>
      <c r="C12" s="91"/>
      <c r="D12" s="92"/>
      <c r="E12" s="25"/>
      <c r="F12" s="26"/>
      <c r="G12" s="26"/>
      <c r="H12" s="26"/>
      <c r="I12" s="27"/>
      <c r="J12" s="22" t="str">
        <f>IF(COUNT(E12:I12)=0,"",COUNT(E12:I12))</f>
        <v/>
      </c>
      <c r="K12" s="53"/>
      <c r="L12" s="39" t="str">
        <f>IF(K12=0,"","割")</f>
        <v/>
      </c>
      <c r="M12" s="42">
        <f>IF(J12="",0,(J12*K12*$J$4))</f>
        <v>0</v>
      </c>
      <c r="N12" s="42">
        <f>IF(OR(J12="",K12=""),0,(J12*P12))</f>
        <v>0</v>
      </c>
      <c r="O12" s="41">
        <f>K12*$J$4</f>
        <v>0</v>
      </c>
      <c r="P12" s="41">
        <f>$E$4-O12</f>
        <v>3500</v>
      </c>
      <c r="Q12" s="41">
        <f>VLOOKUP(K12,$Q$4:$S$7,3,TRUE)</f>
        <v>1</v>
      </c>
      <c r="R12" s="57"/>
      <c r="S12" s="44" t="str">
        <f>IF(Q12=1,J12,0)</f>
        <v/>
      </c>
      <c r="T12" s="56"/>
      <c r="U12" s="44">
        <f>IF(Q12=2,J12,0)</f>
        <v>0</v>
      </c>
      <c r="V12" s="56"/>
      <c r="W12" s="44">
        <f>IF(Q12=3,J12,0)</f>
        <v>0</v>
      </c>
    </row>
    <row r="13" spans="1:23" ht="23.15" customHeight="1" x14ac:dyDescent="0.2">
      <c r="A13" s="10">
        <v>2</v>
      </c>
      <c r="B13" s="90"/>
      <c r="C13" s="91"/>
      <c r="D13" s="92"/>
      <c r="E13" s="28"/>
      <c r="F13" s="29"/>
      <c r="G13" s="29"/>
      <c r="H13" s="29"/>
      <c r="I13" s="30"/>
      <c r="J13" s="10" t="str">
        <f t="shared" ref="J13:J41" si="0">IF(COUNT(E13:I13)=0,"",COUNT(E13:I13))</f>
        <v/>
      </c>
      <c r="K13" s="54"/>
      <c r="L13" s="39" t="str">
        <f t="shared" ref="L13:L41" si="1">IF(K13=0,"","割")</f>
        <v/>
      </c>
      <c r="M13" s="42">
        <f t="shared" ref="M13:M41" si="2">IF(J13="",0,(J13*K13*$J$4))</f>
        <v>0</v>
      </c>
      <c r="N13" s="42">
        <f t="shared" ref="N13:N41" si="3">IF(OR(J13="",K13=""),0,(J13*P13))</f>
        <v>0</v>
      </c>
      <c r="O13" s="41">
        <f>K13*$J$4</f>
        <v>0</v>
      </c>
      <c r="P13" s="41">
        <f>$E$4-O13</f>
        <v>3500</v>
      </c>
      <c r="Q13" s="41">
        <f t="shared" ref="Q13:Q41" si="4">VLOOKUP(K13,$Q$4:$S$7,3,TRUE)</f>
        <v>1</v>
      </c>
      <c r="R13" s="57"/>
      <c r="S13" s="44" t="str">
        <f t="shared" ref="S13:S41" si="5">IF(Q13=1,J13,0)</f>
        <v/>
      </c>
      <c r="T13" s="56"/>
      <c r="U13" s="44">
        <f t="shared" ref="U13:U41" si="6">IF(Q13=2,J13,0)</f>
        <v>0</v>
      </c>
      <c r="V13" s="56"/>
      <c r="W13" s="44">
        <f t="shared" ref="W13:W41" si="7">IF(Q13=3,J13,0)</f>
        <v>0</v>
      </c>
    </row>
    <row r="14" spans="1:23" ht="23.15" customHeight="1" x14ac:dyDescent="0.2">
      <c r="A14" s="3">
        <v>3</v>
      </c>
      <c r="B14" s="90"/>
      <c r="C14" s="91"/>
      <c r="D14" s="92"/>
      <c r="E14" s="25"/>
      <c r="F14" s="26"/>
      <c r="G14" s="26"/>
      <c r="H14" s="26"/>
      <c r="I14" s="27"/>
      <c r="J14" s="22" t="str">
        <f t="shared" si="0"/>
        <v/>
      </c>
      <c r="K14" s="53"/>
      <c r="L14" s="39" t="str">
        <f t="shared" si="1"/>
        <v/>
      </c>
      <c r="M14" s="42">
        <f t="shared" si="2"/>
        <v>0</v>
      </c>
      <c r="N14" s="42">
        <f t="shared" si="3"/>
        <v>0</v>
      </c>
      <c r="O14" s="41">
        <f t="shared" ref="O14:O41" si="8">K14*$J$4</f>
        <v>0</v>
      </c>
      <c r="P14" s="41">
        <f t="shared" ref="P14:P41" si="9">$E$4-O14</f>
        <v>3500</v>
      </c>
      <c r="Q14" s="41">
        <f t="shared" si="4"/>
        <v>1</v>
      </c>
      <c r="R14" s="57"/>
      <c r="S14" s="44" t="str">
        <f t="shared" si="5"/>
        <v/>
      </c>
      <c r="T14" s="56"/>
      <c r="U14" s="44">
        <f t="shared" si="6"/>
        <v>0</v>
      </c>
      <c r="V14" s="56"/>
      <c r="W14" s="44">
        <f t="shared" si="7"/>
        <v>0</v>
      </c>
    </row>
    <row r="15" spans="1:23" ht="23.15" customHeight="1" x14ac:dyDescent="0.2">
      <c r="A15" s="11">
        <v>4</v>
      </c>
      <c r="B15" s="90"/>
      <c r="C15" s="91"/>
      <c r="D15" s="92"/>
      <c r="E15" s="31"/>
      <c r="F15" s="32"/>
      <c r="G15" s="32"/>
      <c r="H15" s="32"/>
      <c r="I15" s="33"/>
      <c r="J15" s="11" t="str">
        <f t="shared" si="0"/>
        <v/>
      </c>
      <c r="K15" s="55"/>
      <c r="L15" s="39" t="str">
        <f t="shared" si="1"/>
        <v/>
      </c>
      <c r="M15" s="42">
        <f t="shared" si="2"/>
        <v>0</v>
      </c>
      <c r="N15" s="42">
        <f t="shared" si="3"/>
        <v>0</v>
      </c>
      <c r="O15" s="41">
        <f t="shared" si="8"/>
        <v>0</v>
      </c>
      <c r="P15" s="41">
        <f t="shared" si="9"/>
        <v>3500</v>
      </c>
      <c r="Q15" s="41">
        <f t="shared" si="4"/>
        <v>1</v>
      </c>
      <c r="R15" s="57"/>
      <c r="S15" s="44" t="str">
        <f t="shared" si="5"/>
        <v/>
      </c>
      <c r="T15" s="56"/>
      <c r="U15" s="44">
        <f t="shared" si="6"/>
        <v>0</v>
      </c>
      <c r="V15" s="56"/>
      <c r="W15" s="44">
        <f t="shared" si="7"/>
        <v>0</v>
      </c>
    </row>
    <row r="16" spans="1:23" ht="23.15" customHeight="1" x14ac:dyDescent="0.2">
      <c r="A16" s="3">
        <v>5</v>
      </c>
      <c r="B16" s="90"/>
      <c r="C16" s="91"/>
      <c r="D16" s="92"/>
      <c r="E16" s="25"/>
      <c r="F16" s="26"/>
      <c r="G16" s="26"/>
      <c r="H16" s="26"/>
      <c r="I16" s="27"/>
      <c r="J16" s="22" t="str">
        <f t="shared" si="0"/>
        <v/>
      </c>
      <c r="K16" s="53"/>
      <c r="L16" s="39" t="str">
        <f t="shared" si="1"/>
        <v/>
      </c>
      <c r="M16" s="42">
        <f t="shared" si="2"/>
        <v>0</v>
      </c>
      <c r="N16" s="42">
        <f t="shared" si="3"/>
        <v>0</v>
      </c>
      <c r="O16" s="41">
        <f t="shared" si="8"/>
        <v>0</v>
      </c>
      <c r="P16" s="41">
        <f t="shared" si="9"/>
        <v>3500</v>
      </c>
      <c r="Q16" s="41">
        <f t="shared" si="4"/>
        <v>1</v>
      </c>
      <c r="R16" s="57"/>
      <c r="S16" s="44" t="str">
        <f t="shared" si="5"/>
        <v/>
      </c>
      <c r="T16" s="56"/>
      <c r="U16" s="44">
        <f t="shared" si="6"/>
        <v>0</v>
      </c>
      <c r="V16" s="56"/>
      <c r="W16" s="44">
        <f t="shared" si="7"/>
        <v>0</v>
      </c>
    </row>
    <row r="17" spans="1:23" ht="23.15" customHeight="1" x14ac:dyDescent="0.2">
      <c r="A17" s="3">
        <v>6</v>
      </c>
      <c r="B17" s="90"/>
      <c r="C17" s="91"/>
      <c r="D17" s="92"/>
      <c r="E17" s="25"/>
      <c r="F17" s="26"/>
      <c r="G17" s="26"/>
      <c r="H17" s="26"/>
      <c r="I17" s="27"/>
      <c r="J17" s="22" t="str">
        <f t="shared" si="0"/>
        <v/>
      </c>
      <c r="K17" s="53"/>
      <c r="L17" s="39" t="str">
        <f t="shared" si="1"/>
        <v/>
      </c>
      <c r="M17" s="42">
        <f t="shared" si="2"/>
        <v>0</v>
      </c>
      <c r="N17" s="42">
        <f t="shared" si="3"/>
        <v>0</v>
      </c>
      <c r="O17" s="41">
        <f t="shared" si="8"/>
        <v>0</v>
      </c>
      <c r="P17" s="41">
        <f t="shared" si="9"/>
        <v>3500</v>
      </c>
      <c r="Q17" s="41">
        <f t="shared" si="4"/>
        <v>1</v>
      </c>
      <c r="R17" s="57"/>
      <c r="S17" s="44" t="str">
        <f t="shared" si="5"/>
        <v/>
      </c>
      <c r="T17" s="56"/>
      <c r="U17" s="44">
        <f t="shared" si="6"/>
        <v>0</v>
      </c>
      <c r="V17" s="56"/>
      <c r="W17" s="44">
        <f t="shared" si="7"/>
        <v>0</v>
      </c>
    </row>
    <row r="18" spans="1:23" ht="23.15" customHeight="1" x14ac:dyDescent="0.2">
      <c r="A18" s="3">
        <v>7</v>
      </c>
      <c r="B18" s="90"/>
      <c r="C18" s="91"/>
      <c r="D18" s="92"/>
      <c r="E18" s="25"/>
      <c r="F18" s="26"/>
      <c r="G18" s="26"/>
      <c r="H18" s="26"/>
      <c r="I18" s="27"/>
      <c r="J18" s="22" t="str">
        <f t="shared" si="0"/>
        <v/>
      </c>
      <c r="K18" s="53"/>
      <c r="L18" s="39" t="str">
        <f t="shared" si="1"/>
        <v/>
      </c>
      <c r="M18" s="42">
        <f t="shared" si="2"/>
        <v>0</v>
      </c>
      <c r="N18" s="42">
        <f t="shared" si="3"/>
        <v>0</v>
      </c>
      <c r="O18" s="41">
        <f>K18*$J$4</f>
        <v>0</v>
      </c>
      <c r="P18" s="41">
        <f>$E$4-O18</f>
        <v>3500</v>
      </c>
      <c r="Q18" s="41">
        <f t="shared" si="4"/>
        <v>1</v>
      </c>
      <c r="R18" s="57"/>
      <c r="S18" s="44" t="str">
        <f t="shared" si="5"/>
        <v/>
      </c>
      <c r="T18" s="56"/>
      <c r="U18" s="44">
        <f t="shared" si="6"/>
        <v>0</v>
      </c>
      <c r="V18" s="56"/>
      <c r="W18" s="44">
        <f t="shared" si="7"/>
        <v>0</v>
      </c>
    </row>
    <row r="19" spans="1:23" ht="23.15" customHeight="1" x14ac:dyDescent="0.2">
      <c r="A19" s="3">
        <v>8</v>
      </c>
      <c r="B19" s="90"/>
      <c r="C19" s="91"/>
      <c r="D19" s="92"/>
      <c r="E19" s="25"/>
      <c r="F19" s="26"/>
      <c r="G19" s="26"/>
      <c r="H19" s="26"/>
      <c r="I19" s="27"/>
      <c r="J19" s="22" t="str">
        <f t="shared" si="0"/>
        <v/>
      </c>
      <c r="K19" s="53"/>
      <c r="L19" s="39" t="str">
        <f t="shared" si="1"/>
        <v/>
      </c>
      <c r="M19" s="42">
        <f t="shared" si="2"/>
        <v>0</v>
      </c>
      <c r="N19" s="42">
        <f t="shared" si="3"/>
        <v>0</v>
      </c>
      <c r="O19" s="41">
        <f>K19*$J$4</f>
        <v>0</v>
      </c>
      <c r="P19" s="41">
        <f t="shared" si="9"/>
        <v>3500</v>
      </c>
      <c r="Q19" s="41">
        <f t="shared" si="4"/>
        <v>1</v>
      </c>
      <c r="R19" s="57"/>
      <c r="S19" s="44" t="str">
        <f t="shared" si="5"/>
        <v/>
      </c>
      <c r="T19" s="56"/>
      <c r="U19" s="44">
        <f t="shared" si="6"/>
        <v>0</v>
      </c>
      <c r="V19" s="56"/>
      <c r="W19" s="44">
        <f t="shared" si="7"/>
        <v>0</v>
      </c>
    </row>
    <row r="20" spans="1:23" ht="23.15" customHeight="1" x14ac:dyDescent="0.2">
      <c r="A20" s="3">
        <v>9</v>
      </c>
      <c r="B20" s="90"/>
      <c r="C20" s="91"/>
      <c r="D20" s="92"/>
      <c r="E20" s="25"/>
      <c r="F20" s="26"/>
      <c r="G20" s="26"/>
      <c r="H20" s="26"/>
      <c r="I20" s="27"/>
      <c r="J20" s="22" t="str">
        <f t="shared" si="0"/>
        <v/>
      </c>
      <c r="K20" s="53"/>
      <c r="L20" s="39" t="str">
        <f t="shared" si="1"/>
        <v/>
      </c>
      <c r="M20" s="42">
        <f t="shared" si="2"/>
        <v>0</v>
      </c>
      <c r="N20" s="42">
        <f t="shared" si="3"/>
        <v>0</v>
      </c>
      <c r="O20" s="41">
        <f t="shared" si="8"/>
        <v>0</v>
      </c>
      <c r="P20" s="41">
        <f t="shared" si="9"/>
        <v>3500</v>
      </c>
      <c r="Q20" s="41">
        <f t="shared" si="4"/>
        <v>1</v>
      </c>
      <c r="R20" s="57"/>
      <c r="S20" s="44" t="str">
        <f t="shared" si="5"/>
        <v/>
      </c>
      <c r="T20" s="56"/>
      <c r="U20" s="44">
        <f t="shared" si="6"/>
        <v>0</v>
      </c>
      <c r="V20" s="56"/>
      <c r="W20" s="44">
        <f t="shared" si="7"/>
        <v>0</v>
      </c>
    </row>
    <row r="21" spans="1:23" ht="23.15" customHeight="1" x14ac:dyDescent="0.2">
      <c r="A21" s="3">
        <v>10</v>
      </c>
      <c r="B21" s="90"/>
      <c r="C21" s="91"/>
      <c r="D21" s="92"/>
      <c r="E21" s="25"/>
      <c r="F21" s="26"/>
      <c r="G21" s="26"/>
      <c r="H21" s="26"/>
      <c r="I21" s="27"/>
      <c r="J21" s="22" t="str">
        <f t="shared" si="0"/>
        <v/>
      </c>
      <c r="K21" s="53"/>
      <c r="L21" s="39" t="str">
        <f t="shared" si="1"/>
        <v/>
      </c>
      <c r="M21" s="42">
        <f t="shared" si="2"/>
        <v>0</v>
      </c>
      <c r="N21" s="42">
        <f t="shared" si="3"/>
        <v>0</v>
      </c>
      <c r="O21" s="41">
        <f t="shared" si="8"/>
        <v>0</v>
      </c>
      <c r="P21" s="41">
        <f t="shared" si="9"/>
        <v>3500</v>
      </c>
      <c r="Q21" s="41">
        <f t="shared" si="4"/>
        <v>1</v>
      </c>
      <c r="R21" s="57"/>
      <c r="S21" s="44" t="str">
        <f t="shared" si="5"/>
        <v/>
      </c>
      <c r="T21" s="56"/>
      <c r="U21" s="44">
        <f t="shared" si="6"/>
        <v>0</v>
      </c>
      <c r="V21" s="56"/>
      <c r="W21" s="44">
        <f t="shared" si="7"/>
        <v>0</v>
      </c>
    </row>
    <row r="22" spans="1:23" ht="23.15" customHeight="1" x14ac:dyDescent="0.2">
      <c r="A22" s="3">
        <v>11</v>
      </c>
      <c r="B22" s="90"/>
      <c r="C22" s="91"/>
      <c r="D22" s="92"/>
      <c r="E22" s="25"/>
      <c r="F22" s="26"/>
      <c r="G22" s="26"/>
      <c r="H22" s="26"/>
      <c r="I22" s="27"/>
      <c r="J22" s="22" t="str">
        <f t="shared" si="0"/>
        <v/>
      </c>
      <c r="K22" s="53"/>
      <c r="L22" s="39" t="str">
        <f t="shared" si="1"/>
        <v/>
      </c>
      <c r="M22" s="42">
        <f t="shared" si="2"/>
        <v>0</v>
      </c>
      <c r="N22" s="42">
        <f t="shared" si="3"/>
        <v>0</v>
      </c>
      <c r="O22" s="41">
        <f t="shared" si="8"/>
        <v>0</v>
      </c>
      <c r="P22" s="41">
        <f t="shared" si="9"/>
        <v>3500</v>
      </c>
      <c r="Q22" s="41">
        <f t="shared" si="4"/>
        <v>1</v>
      </c>
      <c r="R22" s="57"/>
      <c r="S22" s="44" t="str">
        <f t="shared" si="5"/>
        <v/>
      </c>
      <c r="T22" s="56"/>
      <c r="U22" s="44">
        <f t="shared" si="6"/>
        <v>0</v>
      </c>
      <c r="V22" s="56"/>
      <c r="W22" s="44">
        <f t="shared" si="7"/>
        <v>0</v>
      </c>
    </row>
    <row r="23" spans="1:23" ht="23.15" customHeight="1" x14ac:dyDescent="0.2">
      <c r="A23" s="3">
        <v>12</v>
      </c>
      <c r="B23" s="90"/>
      <c r="C23" s="91"/>
      <c r="D23" s="92"/>
      <c r="E23" s="25"/>
      <c r="F23" s="26"/>
      <c r="G23" s="26"/>
      <c r="H23" s="26"/>
      <c r="I23" s="27"/>
      <c r="J23" s="22" t="str">
        <f t="shared" si="0"/>
        <v/>
      </c>
      <c r="K23" s="53"/>
      <c r="L23" s="39" t="str">
        <f t="shared" si="1"/>
        <v/>
      </c>
      <c r="M23" s="42">
        <f t="shared" si="2"/>
        <v>0</v>
      </c>
      <c r="N23" s="42">
        <f t="shared" si="3"/>
        <v>0</v>
      </c>
      <c r="O23" s="41">
        <f t="shared" si="8"/>
        <v>0</v>
      </c>
      <c r="P23" s="41">
        <f t="shared" si="9"/>
        <v>3500</v>
      </c>
      <c r="Q23" s="41">
        <f t="shared" si="4"/>
        <v>1</v>
      </c>
      <c r="R23" s="57"/>
      <c r="S23" s="44" t="str">
        <f t="shared" si="5"/>
        <v/>
      </c>
      <c r="T23" s="56"/>
      <c r="U23" s="44">
        <f t="shared" si="6"/>
        <v>0</v>
      </c>
      <c r="V23" s="56"/>
      <c r="W23" s="44">
        <f t="shared" si="7"/>
        <v>0</v>
      </c>
    </row>
    <row r="24" spans="1:23" ht="23.15" customHeight="1" x14ac:dyDescent="0.2">
      <c r="A24" s="3">
        <v>13</v>
      </c>
      <c r="B24" s="90"/>
      <c r="C24" s="91"/>
      <c r="D24" s="92"/>
      <c r="E24" s="25"/>
      <c r="F24" s="26"/>
      <c r="G24" s="26"/>
      <c r="H24" s="26"/>
      <c r="I24" s="27"/>
      <c r="J24" s="22" t="str">
        <f t="shared" si="0"/>
        <v/>
      </c>
      <c r="K24" s="53"/>
      <c r="L24" s="39" t="str">
        <f t="shared" si="1"/>
        <v/>
      </c>
      <c r="M24" s="42">
        <f t="shared" si="2"/>
        <v>0</v>
      </c>
      <c r="N24" s="42">
        <f t="shared" si="3"/>
        <v>0</v>
      </c>
      <c r="O24" s="41">
        <f t="shared" si="8"/>
        <v>0</v>
      </c>
      <c r="P24" s="41">
        <f t="shared" si="9"/>
        <v>3500</v>
      </c>
      <c r="Q24" s="41">
        <f t="shared" si="4"/>
        <v>1</v>
      </c>
      <c r="R24" s="57"/>
      <c r="S24" s="44" t="str">
        <f t="shared" si="5"/>
        <v/>
      </c>
      <c r="T24" s="56"/>
      <c r="U24" s="44">
        <f t="shared" si="6"/>
        <v>0</v>
      </c>
      <c r="V24" s="56"/>
      <c r="W24" s="44">
        <f t="shared" si="7"/>
        <v>0</v>
      </c>
    </row>
    <row r="25" spans="1:23" ht="23.15" customHeight="1" x14ac:dyDescent="0.2">
      <c r="A25" s="3">
        <v>14</v>
      </c>
      <c r="B25" s="90"/>
      <c r="C25" s="91"/>
      <c r="D25" s="92"/>
      <c r="E25" s="25"/>
      <c r="F25" s="26"/>
      <c r="G25" s="26"/>
      <c r="H25" s="26"/>
      <c r="I25" s="27"/>
      <c r="J25" s="22" t="str">
        <f t="shared" si="0"/>
        <v/>
      </c>
      <c r="K25" s="53"/>
      <c r="L25" s="39" t="str">
        <f t="shared" si="1"/>
        <v/>
      </c>
      <c r="M25" s="42">
        <f t="shared" si="2"/>
        <v>0</v>
      </c>
      <c r="N25" s="42">
        <f t="shared" si="3"/>
        <v>0</v>
      </c>
      <c r="O25" s="41">
        <f t="shared" si="8"/>
        <v>0</v>
      </c>
      <c r="P25" s="41">
        <f t="shared" si="9"/>
        <v>3500</v>
      </c>
      <c r="Q25" s="41">
        <f t="shared" si="4"/>
        <v>1</v>
      </c>
      <c r="R25" s="57"/>
      <c r="S25" s="44" t="str">
        <f t="shared" si="5"/>
        <v/>
      </c>
      <c r="T25" s="56"/>
      <c r="U25" s="44">
        <f t="shared" si="6"/>
        <v>0</v>
      </c>
      <c r="V25" s="56"/>
      <c r="W25" s="44">
        <f t="shared" si="7"/>
        <v>0</v>
      </c>
    </row>
    <row r="26" spans="1:23" ht="23.15" customHeight="1" x14ac:dyDescent="0.2">
      <c r="A26" s="3">
        <v>15</v>
      </c>
      <c r="B26" s="90"/>
      <c r="C26" s="91"/>
      <c r="D26" s="92"/>
      <c r="E26" s="25"/>
      <c r="F26" s="26"/>
      <c r="G26" s="26"/>
      <c r="H26" s="26"/>
      <c r="I26" s="27"/>
      <c r="J26" s="22" t="str">
        <f t="shared" si="0"/>
        <v/>
      </c>
      <c r="K26" s="53"/>
      <c r="L26" s="39" t="str">
        <f t="shared" si="1"/>
        <v/>
      </c>
      <c r="M26" s="42">
        <f t="shared" si="2"/>
        <v>0</v>
      </c>
      <c r="N26" s="42">
        <f t="shared" si="3"/>
        <v>0</v>
      </c>
      <c r="O26" s="41">
        <f t="shared" si="8"/>
        <v>0</v>
      </c>
      <c r="P26" s="41">
        <f t="shared" si="9"/>
        <v>3500</v>
      </c>
      <c r="Q26" s="41">
        <f t="shared" si="4"/>
        <v>1</v>
      </c>
      <c r="R26" s="57"/>
      <c r="S26" s="44" t="str">
        <f t="shared" si="5"/>
        <v/>
      </c>
      <c r="T26" s="56"/>
      <c r="U26" s="44">
        <f t="shared" si="6"/>
        <v>0</v>
      </c>
      <c r="V26" s="56"/>
      <c r="W26" s="44">
        <f t="shared" si="7"/>
        <v>0</v>
      </c>
    </row>
    <row r="27" spans="1:23" ht="23.15" customHeight="1" x14ac:dyDescent="0.2">
      <c r="A27" s="3">
        <v>16</v>
      </c>
      <c r="B27" s="90"/>
      <c r="C27" s="91"/>
      <c r="D27" s="92"/>
      <c r="E27" s="25"/>
      <c r="F27" s="26"/>
      <c r="G27" s="26"/>
      <c r="H27" s="26"/>
      <c r="I27" s="27"/>
      <c r="J27" s="22" t="str">
        <f t="shared" si="0"/>
        <v/>
      </c>
      <c r="K27" s="53"/>
      <c r="L27" s="39" t="str">
        <f t="shared" si="1"/>
        <v/>
      </c>
      <c r="M27" s="42">
        <f t="shared" si="2"/>
        <v>0</v>
      </c>
      <c r="N27" s="42">
        <f t="shared" si="3"/>
        <v>0</v>
      </c>
      <c r="O27" s="41">
        <f t="shared" si="8"/>
        <v>0</v>
      </c>
      <c r="P27" s="41">
        <f t="shared" si="9"/>
        <v>3500</v>
      </c>
      <c r="Q27" s="41">
        <f t="shared" si="4"/>
        <v>1</v>
      </c>
      <c r="R27" s="57"/>
      <c r="S27" s="44" t="str">
        <f t="shared" si="5"/>
        <v/>
      </c>
      <c r="T27" s="56"/>
      <c r="U27" s="44">
        <f t="shared" si="6"/>
        <v>0</v>
      </c>
      <c r="V27" s="56"/>
      <c r="W27" s="44">
        <f t="shared" si="7"/>
        <v>0</v>
      </c>
    </row>
    <row r="28" spans="1:23" ht="23.15" customHeight="1" x14ac:dyDescent="0.2">
      <c r="A28" s="3">
        <v>17</v>
      </c>
      <c r="B28" s="90"/>
      <c r="C28" s="91"/>
      <c r="D28" s="92"/>
      <c r="E28" s="25"/>
      <c r="F28" s="26"/>
      <c r="G28" s="26"/>
      <c r="H28" s="26"/>
      <c r="I28" s="27"/>
      <c r="J28" s="22" t="str">
        <f t="shared" si="0"/>
        <v/>
      </c>
      <c r="K28" s="53"/>
      <c r="L28" s="39" t="str">
        <f t="shared" si="1"/>
        <v/>
      </c>
      <c r="M28" s="42">
        <f t="shared" si="2"/>
        <v>0</v>
      </c>
      <c r="N28" s="42">
        <f t="shared" si="3"/>
        <v>0</v>
      </c>
      <c r="O28" s="41">
        <f t="shared" si="8"/>
        <v>0</v>
      </c>
      <c r="P28" s="41">
        <f t="shared" si="9"/>
        <v>3500</v>
      </c>
      <c r="Q28" s="41">
        <f t="shared" si="4"/>
        <v>1</v>
      </c>
      <c r="R28" s="57"/>
      <c r="S28" s="44" t="str">
        <f t="shared" si="5"/>
        <v/>
      </c>
      <c r="T28" s="56"/>
      <c r="U28" s="44">
        <f t="shared" si="6"/>
        <v>0</v>
      </c>
      <c r="V28" s="56"/>
      <c r="W28" s="44">
        <f t="shared" si="7"/>
        <v>0</v>
      </c>
    </row>
    <row r="29" spans="1:23" ht="23.15" customHeight="1" x14ac:dyDescent="0.2">
      <c r="A29" s="3">
        <v>18</v>
      </c>
      <c r="B29" s="90"/>
      <c r="C29" s="91"/>
      <c r="D29" s="92"/>
      <c r="E29" s="25"/>
      <c r="F29" s="26"/>
      <c r="G29" s="26"/>
      <c r="H29" s="26"/>
      <c r="I29" s="27"/>
      <c r="J29" s="22" t="str">
        <f t="shared" si="0"/>
        <v/>
      </c>
      <c r="K29" s="53"/>
      <c r="L29" s="39" t="str">
        <f t="shared" si="1"/>
        <v/>
      </c>
      <c r="M29" s="42">
        <f t="shared" si="2"/>
        <v>0</v>
      </c>
      <c r="N29" s="42">
        <f t="shared" si="3"/>
        <v>0</v>
      </c>
      <c r="O29" s="41">
        <f t="shared" si="8"/>
        <v>0</v>
      </c>
      <c r="P29" s="41">
        <f t="shared" si="9"/>
        <v>3500</v>
      </c>
      <c r="Q29" s="41">
        <f t="shared" si="4"/>
        <v>1</v>
      </c>
      <c r="R29" s="57"/>
      <c r="S29" s="44" t="str">
        <f t="shared" si="5"/>
        <v/>
      </c>
      <c r="T29" s="56"/>
      <c r="U29" s="44">
        <f t="shared" si="6"/>
        <v>0</v>
      </c>
      <c r="V29" s="56"/>
      <c r="W29" s="44">
        <f t="shared" si="7"/>
        <v>0</v>
      </c>
    </row>
    <row r="30" spans="1:23" ht="23.15" customHeight="1" x14ac:dyDescent="0.2">
      <c r="A30" s="3">
        <v>19</v>
      </c>
      <c r="B30" s="90"/>
      <c r="C30" s="91"/>
      <c r="D30" s="92"/>
      <c r="E30" s="25"/>
      <c r="F30" s="26"/>
      <c r="G30" s="26"/>
      <c r="H30" s="26"/>
      <c r="I30" s="27"/>
      <c r="J30" s="22" t="str">
        <f t="shared" si="0"/>
        <v/>
      </c>
      <c r="K30" s="53"/>
      <c r="L30" s="39" t="str">
        <f t="shared" si="1"/>
        <v/>
      </c>
      <c r="M30" s="42">
        <f t="shared" si="2"/>
        <v>0</v>
      </c>
      <c r="N30" s="42">
        <f t="shared" si="3"/>
        <v>0</v>
      </c>
      <c r="O30" s="41">
        <f t="shared" si="8"/>
        <v>0</v>
      </c>
      <c r="P30" s="41">
        <f t="shared" si="9"/>
        <v>3500</v>
      </c>
      <c r="Q30" s="41">
        <f t="shared" si="4"/>
        <v>1</v>
      </c>
      <c r="R30" s="57"/>
      <c r="S30" s="44" t="str">
        <f t="shared" si="5"/>
        <v/>
      </c>
      <c r="T30" s="56"/>
      <c r="U30" s="44">
        <f t="shared" si="6"/>
        <v>0</v>
      </c>
      <c r="V30" s="56"/>
      <c r="W30" s="44">
        <f t="shared" si="7"/>
        <v>0</v>
      </c>
    </row>
    <row r="31" spans="1:23" ht="23.15" customHeight="1" x14ac:dyDescent="0.2">
      <c r="A31" s="3">
        <v>20</v>
      </c>
      <c r="B31" s="90"/>
      <c r="C31" s="91"/>
      <c r="D31" s="92"/>
      <c r="E31" s="25"/>
      <c r="F31" s="26"/>
      <c r="G31" s="26"/>
      <c r="H31" s="26"/>
      <c r="I31" s="27"/>
      <c r="J31" s="22" t="str">
        <f t="shared" si="0"/>
        <v/>
      </c>
      <c r="K31" s="53"/>
      <c r="L31" s="39" t="str">
        <f t="shared" si="1"/>
        <v/>
      </c>
      <c r="M31" s="42">
        <f t="shared" si="2"/>
        <v>0</v>
      </c>
      <c r="N31" s="42">
        <f t="shared" si="3"/>
        <v>0</v>
      </c>
      <c r="O31" s="41">
        <f t="shared" si="8"/>
        <v>0</v>
      </c>
      <c r="P31" s="41">
        <f t="shared" si="9"/>
        <v>3500</v>
      </c>
      <c r="Q31" s="41">
        <f t="shared" si="4"/>
        <v>1</v>
      </c>
      <c r="R31" s="57"/>
      <c r="S31" s="44" t="str">
        <f t="shared" si="5"/>
        <v/>
      </c>
      <c r="T31" s="56"/>
      <c r="U31" s="44">
        <f t="shared" si="6"/>
        <v>0</v>
      </c>
      <c r="V31" s="56"/>
      <c r="W31" s="44">
        <f t="shared" si="7"/>
        <v>0</v>
      </c>
    </row>
    <row r="32" spans="1:23" ht="23.15" customHeight="1" x14ac:dyDescent="0.2">
      <c r="A32" s="3">
        <v>21</v>
      </c>
      <c r="B32" s="90"/>
      <c r="C32" s="91"/>
      <c r="D32" s="92"/>
      <c r="E32" s="25"/>
      <c r="F32" s="26"/>
      <c r="G32" s="26"/>
      <c r="H32" s="26"/>
      <c r="I32" s="27"/>
      <c r="J32" s="22" t="str">
        <f t="shared" si="0"/>
        <v/>
      </c>
      <c r="K32" s="53"/>
      <c r="L32" s="39" t="str">
        <f t="shared" si="1"/>
        <v/>
      </c>
      <c r="M32" s="42">
        <f t="shared" si="2"/>
        <v>0</v>
      </c>
      <c r="N32" s="42">
        <f t="shared" si="3"/>
        <v>0</v>
      </c>
      <c r="O32" s="41">
        <f t="shared" si="8"/>
        <v>0</v>
      </c>
      <c r="P32" s="41">
        <f t="shared" si="9"/>
        <v>3500</v>
      </c>
      <c r="Q32" s="41">
        <f t="shared" si="4"/>
        <v>1</v>
      </c>
      <c r="R32" s="57"/>
      <c r="S32" s="44" t="str">
        <f t="shared" si="5"/>
        <v/>
      </c>
      <c r="T32" s="56"/>
      <c r="U32" s="44">
        <f t="shared" si="6"/>
        <v>0</v>
      </c>
      <c r="V32" s="56"/>
      <c r="W32" s="44">
        <f t="shared" si="7"/>
        <v>0</v>
      </c>
    </row>
    <row r="33" spans="1:23" ht="23.15" customHeight="1" x14ac:dyDescent="0.2">
      <c r="A33" s="3">
        <v>22</v>
      </c>
      <c r="B33" s="90"/>
      <c r="C33" s="91"/>
      <c r="D33" s="92"/>
      <c r="E33" s="25"/>
      <c r="F33" s="26"/>
      <c r="G33" s="26"/>
      <c r="H33" s="26"/>
      <c r="I33" s="27"/>
      <c r="J33" s="22" t="str">
        <f t="shared" si="0"/>
        <v/>
      </c>
      <c r="K33" s="53"/>
      <c r="L33" s="39" t="str">
        <f t="shared" si="1"/>
        <v/>
      </c>
      <c r="M33" s="42">
        <f t="shared" si="2"/>
        <v>0</v>
      </c>
      <c r="N33" s="42">
        <f t="shared" si="3"/>
        <v>0</v>
      </c>
      <c r="O33" s="41">
        <f t="shared" si="8"/>
        <v>0</v>
      </c>
      <c r="P33" s="41">
        <f t="shared" si="9"/>
        <v>3500</v>
      </c>
      <c r="Q33" s="41">
        <f t="shared" si="4"/>
        <v>1</v>
      </c>
      <c r="R33" s="57"/>
      <c r="S33" s="44" t="str">
        <f t="shared" si="5"/>
        <v/>
      </c>
      <c r="T33" s="56"/>
      <c r="U33" s="44">
        <f t="shared" si="6"/>
        <v>0</v>
      </c>
      <c r="V33" s="56"/>
      <c r="W33" s="44">
        <f t="shared" si="7"/>
        <v>0</v>
      </c>
    </row>
    <row r="34" spans="1:23" ht="23.15" customHeight="1" x14ac:dyDescent="0.2">
      <c r="A34" s="3">
        <v>23</v>
      </c>
      <c r="B34" s="90"/>
      <c r="C34" s="91"/>
      <c r="D34" s="92"/>
      <c r="E34" s="25"/>
      <c r="F34" s="26"/>
      <c r="G34" s="26"/>
      <c r="H34" s="26"/>
      <c r="I34" s="27"/>
      <c r="J34" s="22" t="str">
        <f t="shared" si="0"/>
        <v/>
      </c>
      <c r="K34" s="53"/>
      <c r="L34" s="39" t="str">
        <f t="shared" si="1"/>
        <v/>
      </c>
      <c r="M34" s="42">
        <f t="shared" si="2"/>
        <v>0</v>
      </c>
      <c r="N34" s="42">
        <f t="shared" si="3"/>
        <v>0</v>
      </c>
      <c r="O34" s="41">
        <f t="shared" si="8"/>
        <v>0</v>
      </c>
      <c r="P34" s="41">
        <f t="shared" si="9"/>
        <v>3500</v>
      </c>
      <c r="Q34" s="41">
        <f t="shared" si="4"/>
        <v>1</v>
      </c>
      <c r="R34" s="57"/>
      <c r="S34" s="44" t="str">
        <f t="shared" si="5"/>
        <v/>
      </c>
      <c r="T34" s="56"/>
      <c r="U34" s="44">
        <f t="shared" si="6"/>
        <v>0</v>
      </c>
      <c r="V34" s="56"/>
      <c r="W34" s="44">
        <f t="shared" si="7"/>
        <v>0</v>
      </c>
    </row>
    <row r="35" spans="1:23" ht="23.15" customHeight="1" x14ac:dyDescent="0.2">
      <c r="A35" s="3">
        <v>24</v>
      </c>
      <c r="B35" s="90"/>
      <c r="C35" s="91"/>
      <c r="D35" s="92"/>
      <c r="E35" s="25"/>
      <c r="F35" s="26"/>
      <c r="G35" s="26"/>
      <c r="H35" s="26"/>
      <c r="I35" s="27"/>
      <c r="J35" s="22" t="str">
        <f t="shared" si="0"/>
        <v/>
      </c>
      <c r="K35" s="53"/>
      <c r="L35" s="39" t="str">
        <f t="shared" si="1"/>
        <v/>
      </c>
      <c r="M35" s="42">
        <f t="shared" si="2"/>
        <v>0</v>
      </c>
      <c r="N35" s="42">
        <f t="shared" si="3"/>
        <v>0</v>
      </c>
      <c r="O35" s="41">
        <f t="shared" si="8"/>
        <v>0</v>
      </c>
      <c r="P35" s="41">
        <f t="shared" si="9"/>
        <v>3500</v>
      </c>
      <c r="Q35" s="41">
        <f t="shared" si="4"/>
        <v>1</v>
      </c>
      <c r="R35" s="57"/>
      <c r="S35" s="44" t="str">
        <f t="shared" si="5"/>
        <v/>
      </c>
      <c r="T35" s="56"/>
      <c r="U35" s="44">
        <f t="shared" si="6"/>
        <v>0</v>
      </c>
      <c r="V35" s="56"/>
      <c r="W35" s="44">
        <f t="shared" si="7"/>
        <v>0</v>
      </c>
    </row>
    <row r="36" spans="1:23" ht="23.15" customHeight="1" x14ac:dyDescent="0.2">
      <c r="A36" s="3">
        <v>25</v>
      </c>
      <c r="B36" s="90"/>
      <c r="C36" s="91"/>
      <c r="D36" s="92"/>
      <c r="E36" s="25"/>
      <c r="F36" s="26"/>
      <c r="G36" s="26"/>
      <c r="H36" s="26"/>
      <c r="I36" s="27"/>
      <c r="J36" s="22" t="str">
        <f t="shared" si="0"/>
        <v/>
      </c>
      <c r="K36" s="53"/>
      <c r="L36" s="39" t="str">
        <f t="shared" si="1"/>
        <v/>
      </c>
      <c r="M36" s="42">
        <f t="shared" si="2"/>
        <v>0</v>
      </c>
      <c r="N36" s="42">
        <f t="shared" si="3"/>
        <v>0</v>
      </c>
      <c r="O36" s="41">
        <f t="shared" si="8"/>
        <v>0</v>
      </c>
      <c r="P36" s="41">
        <f t="shared" si="9"/>
        <v>3500</v>
      </c>
      <c r="Q36" s="41">
        <f t="shared" si="4"/>
        <v>1</v>
      </c>
      <c r="R36" s="57"/>
      <c r="S36" s="44" t="str">
        <f t="shared" si="5"/>
        <v/>
      </c>
      <c r="T36" s="56"/>
      <c r="U36" s="44">
        <f t="shared" si="6"/>
        <v>0</v>
      </c>
      <c r="V36" s="56"/>
      <c r="W36" s="44">
        <f t="shared" si="7"/>
        <v>0</v>
      </c>
    </row>
    <row r="37" spans="1:23" ht="23.15" customHeight="1" x14ac:dyDescent="0.2">
      <c r="A37" s="3">
        <v>26</v>
      </c>
      <c r="B37" s="90"/>
      <c r="C37" s="91"/>
      <c r="D37" s="92"/>
      <c r="E37" s="25"/>
      <c r="F37" s="26"/>
      <c r="G37" s="26"/>
      <c r="H37" s="26"/>
      <c r="I37" s="27"/>
      <c r="J37" s="22" t="str">
        <f t="shared" si="0"/>
        <v/>
      </c>
      <c r="K37" s="53"/>
      <c r="L37" s="39" t="str">
        <f t="shared" si="1"/>
        <v/>
      </c>
      <c r="M37" s="42">
        <f t="shared" si="2"/>
        <v>0</v>
      </c>
      <c r="N37" s="42">
        <f t="shared" si="3"/>
        <v>0</v>
      </c>
      <c r="O37" s="41">
        <f t="shared" si="8"/>
        <v>0</v>
      </c>
      <c r="P37" s="41">
        <f t="shared" si="9"/>
        <v>3500</v>
      </c>
      <c r="Q37" s="41">
        <f t="shared" si="4"/>
        <v>1</v>
      </c>
      <c r="R37" s="57"/>
      <c r="S37" s="44" t="str">
        <f t="shared" si="5"/>
        <v/>
      </c>
      <c r="T37" s="56"/>
      <c r="U37" s="44">
        <f t="shared" si="6"/>
        <v>0</v>
      </c>
      <c r="V37" s="56"/>
      <c r="W37" s="44">
        <f t="shared" si="7"/>
        <v>0</v>
      </c>
    </row>
    <row r="38" spans="1:23" ht="23.15" customHeight="1" x14ac:dyDescent="0.2">
      <c r="A38" s="3">
        <v>27</v>
      </c>
      <c r="B38" s="90"/>
      <c r="C38" s="91"/>
      <c r="D38" s="92"/>
      <c r="E38" s="25"/>
      <c r="F38" s="26"/>
      <c r="G38" s="26"/>
      <c r="H38" s="26"/>
      <c r="I38" s="27"/>
      <c r="J38" s="22" t="str">
        <f t="shared" si="0"/>
        <v/>
      </c>
      <c r="K38" s="53"/>
      <c r="L38" s="39" t="str">
        <f t="shared" si="1"/>
        <v/>
      </c>
      <c r="M38" s="42">
        <f t="shared" si="2"/>
        <v>0</v>
      </c>
      <c r="N38" s="42">
        <f t="shared" si="3"/>
        <v>0</v>
      </c>
      <c r="O38" s="41">
        <f t="shared" si="8"/>
        <v>0</v>
      </c>
      <c r="P38" s="41">
        <f t="shared" si="9"/>
        <v>3500</v>
      </c>
      <c r="Q38" s="41">
        <f t="shared" si="4"/>
        <v>1</v>
      </c>
      <c r="R38" s="57"/>
      <c r="S38" s="44" t="str">
        <f t="shared" si="5"/>
        <v/>
      </c>
      <c r="T38" s="56"/>
      <c r="U38" s="44">
        <f t="shared" si="6"/>
        <v>0</v>
      </c>
      <c r="V38" s="56"/>
      <c r="W38" s="44">
        <f t="shared" si="7"/>
        <v>0</v>
      </c>
    </row>
    <row r="39" spans="1:23" ht="23.15" customHeight="1" x14ac:dyDescent="0.2">
      <c r="A39" s="3">
        <v>28</v>
      </c>
      <c r="B39" s="90"/>
      <c r="C39" s="91"/>
      <c r="D39" s="92"/>
      <c r="E39" s="25"/>
      <c r="F39" s="26"/>
      <c r="G39" s="26"/>
      <c r="H39" s="26"/>
      <c r="I39" s="27"/>
      <c r="J39" s="22" t="str">
        <f t="shared" si="0"/>
        <v/>
      </c>
      <c r="K39" s="53"/>
      <c r="L39" s="39" t="str">
        <f t="shared" si="1"/>
        <v/>
      </c>
      <c r="M39" s="42">
        <f t="shared" si="2"/>
        <v>0</v>
      </c>
      <c r="N39" s="42">
        <f t="shared" si="3"/>
        <v>0</v>
      </c>
      <c r="O39" s="41">
        <f t="shared" si="8"/>
        <v>0</v>
      </c>
      <c r="P39" s="41">
        <f t="shared" si="9"/>
        <v>3500</v>
      </c>
      <c r="Q39" s="41">
        <f t="shared" si="4"/>
        <v>1</v>
      </c>
      <c r="R39" s="57"/>
      <c r="S39" s="44" t="str">
        <f t="shared" si="5"/>
        <v/>
      </c>
      <c r="T39" s="56"/>
      <c r="U39" s="44">
        <f t="shared" si="6"/>
        <v>0</v>
      </c>
      <c r="V39" s="56"/>
      <c r="W39" s="44">
        <f t="shared" si="7"/>
        <v>0</v>
      </c>
    </row>
    <row r="40" spans="1:23" ht="23.15" customHeight="1" x14ac:dyDescent="0.2">
      <c r="A40" s="3">
        <v>29</v>
      </c>
      <c r="B40" s="90"/>
      <c r="C40" s="91"/>
      <c r="D40" s="92"/>
      <c r="E40" s="25"/>
      <c r="F40" s="26"/>
      <c r="G40" s="26"/>
      <c r="H40" s="26"/>
      <c r="I40" s="27"/>
      <c r="J40" s="22" t="str">
        <f t="shared" si="0"/>
        <v/>
      </c>
      <c r="K40" s="53"/>
      <c r="L40" s="39" t="str">
        <f t="shared" si="1"/>
        <v/>
      </c>
      <c r="M40" s="42">
        <f t="shared" si="2"/>
        <v>0</v>
      </c>
      <c r="N40" s="42">
        <f t="shared" si="3"/>
        <v>0</v>
      </c>
      <c r="O40" s="41">
        <f t="shared" si="8"/>
        <v>0</v>
      </c>
      <c r="P40" s="41">
        <f t="shared" si="9"/>
        <v>3500</v>
      </c>
      <c r="Q40" s="41">
        <f t="shared" si="4"/>
        <v>1</v>
      </c>
      <c r="R40" s="57"/>
      <c r="S40" s="44" t="str">
        <f t="shared" si="5"/>
        <v/>
      </c>
      <c r="T40" s="56"/>
      <c r="U40" s="44">
        <f t="shared" si="6"/>
        <v>0</v>
      </c>
      <c r="V40" s="56"/>
      <c r="W40" s="44">
        <f t="shared" si="7"/>
        <v>0</v>
      </c>
    </row>
    <row r="41" spans="1:23" ht="23.15" customHeight="1" x14ac:dyDescent="0.2">
      <c r="A41" s="3">
        <v>30</v>
      </c>
      <c r="B41" s="90"/>
      <c r="C41" s="91"/>
      <c r="D41" s="92"/>
      <c r="E41" s="25"/>
      <c r="F41" s="26"/>
      <c r="G41" s="26"/>
      <c r="H41" s="26"/>
      <c r="I41" s="27"/>
      <c r="J41" s="22" t="str">
        <f t="shared" si="0"/>
        <v/>
      </c>
      <c r="K41" s="53"/>
      <c r="L41" s="39" t="str">
        <f t="shared" si="1"/>
        <v/>
      </c>
      <c r="M41" s="42">
        <f t="shared" si="2"/>
        <v>0</v>
      </c>
      <c r="N41" s="42">
        <f t="shared" si="3"/>
        <v>0</v>
      </c>
      <c r="O41" s="41">
        <f t="shared" si="8"/>
        <v>0</v>
      </c>
      <c r="P41" s="41">
        <f t="shared" si="9"/>
        <v>3500</v>
      </c>
      <c r="Q41" s="41">
        <f t="shared" si="4"/>
        <v>1</v>
      </c>
      <c r="R41" s="57"/>
      <c r="S41" s="44" t="str">
        <f t="shared" si="5"/>
        <v/>
      </c>
      <c r="T41" s="56"/>
      <c r="U41" s="44">
        <f t="shared" si="6"/>
        <v>0</v>
      </c>
      <c r="V41" s="56"/>
      <c r="W41" s="44">
        <f t="shared" si="7"/>
        <v>0</v>
      </c>
    </row>
    <row r="42" spans="1:23" ht="23.15" customHeight="1" x14ac:dyDescent="0.2">
      <c r="A42" s="4"/>
      <c r="B42" s="4"/>
      <c r="C42" s="4"/>
      <c r="D42" s="4"/>
      <c r="E42" s="4"/>
      <c r="F42" s="4"/>
      <c r="G42" s="4"/>
      <c r="H42" s="84" t="s">
        <v>6</v>
      </c>
      <c r="I42" s="84"/>
      <c r="J42" s="3">
        <f>SUM(J12:J41)</f>
        <v>0</v>
      </c>
      <c r="K42" s="38"/>
      <c r="L42" s="38"/>
      <c r="M42" s="77">
        <f>SUM(M12:M41)</f>
        <v>0</v>
      </c>
      <c r="N42" s="40">
        <f>SUM(N12:N41)</f>
        <v>0</v>
      </c>
      <c r="O42" s="71"/>
      <c r="P42" s="71"/>
      <c r="Q42" s="71"/>
      <c r="R42" s="56"/>
      <c r="S42" s="44">
        <f>SUM(S12:S41)</f>
        <v>0</v>
      </c>
      <c r="T42" s="56"/>
      <c r="U42" s="44">
        <f>SUM(U12:U41)</f>
        <v>0</v>
      </c>
      <c r="V42" s="56"/>
      <c r="W42" s="44">
        <f>SUM(W12:W41)</f>
        <v>0</v>
      </c>
    </row>
  </sheetData>
  <sheetProtection password="CC27" sheet="1"/>
  <mergeCells count="39">
    <mergeCell ref="B29:D29"/>
    <mergeCell ref="B30:D30"/>
    <mergeCell ref="B27:D27"/>
    <mergeCell ref="B28:D28"/>
    <mergeCell ref="B41:D41"/>
    <mergeCell ref="E4:G4"/>
    <mergeCell ref="B35:D35"/>
    <mergeCell ref="B36:D36"/>
    <mergeCell ref="B37:D37"/>
    <mergeCell ref="B38:D38"/>
    <mergeCell ref="B39:D39"/>
    <mergeCell ref="B40:D40"/>
    <mergeCell ref="B21:D21"/>
    <mergeCell ref="B22:D22"/>
    <mergeCell ref="B31:D31"/>
    <mergeCell ref="B32:D32"/>
    <mergeCell ref="B33:D33"/>
    <mergeCell ref="B34:D34"/>
    <mergeCell ref="B23:D23"/>
    <mergeCell ref="B24:D24"/>
    <mergeCell ref="B14:D14"/>
    <mergeCell ref="B25:D25"/>
    <mergeCell ref="B26:D26"/>
    <mergeCell ref="B13:D13"/>
    <mergeCell ref="B12:D12"/>
    <mergeCell ref="B11:D11"/>
    <mergeCell ref="B18:D18"/>
    <mergeCell ref="B19:D19"/>
    <mergeCell ref="B20:D20"/>
    <mergeCell ref="J5:K5"/>
    <mergeCell ref="B5:D5"/>
    <mergeCell ref="B4:D4"/>
    <mergeCell ref="E11:I11"/>
    <mergeCell ref="H42:I42"/>
    <mergeCell ref="K9:N9"/>
    <mergeCell ref="K11:L11"/>
    <mergeCell ref="B17:D17"/>
    <mergeCell ref="B16:D16"/>
    <mergeCell ref="B15:D15"/>
  </mergeCells>
  <phoneticPr fontId="2"/>
  <conditionalFormatting sqref="J42:M42">
    <cfRule type="cellIs" dxfId="9" priority="10" stopIfTrue="1" operator="between">
      <formula>0</formula>
      <formula>0</formula>
    </cfRule>
  </conditionalFormatting>
  <conditionalFormatting sqref="L12:L41">
    <cfRule type="expression" dxfId="8" priority="8" stopIfTrue="1">
      <formula>K12=0</formula>
    </cfRule>
  </conditionalFormatting>
  <conditionalFormatting sqref="M12:M41">
    <cfRule type="expression" dxfId="7" priority="7" stopIfTrue="1">
      <formula>M12=0</formula>
    </cfRule>
  </conditionalFormatting>
  <conditionalFormatting sqref="N12:N41">
    <cfRule type="expression" dxfId="6" priority="6" stopIfTrue="1">
      <formula>N12=0</formula>
    </cfRule>
  </conditionalFormatting>
  <conditionalFormatting sqref="U12:U41">
    <cfRule type="expression" dxfId="5" priority="5" stopIfTrue="1">
      <formula>U12=0</formula>
    </cfRule>
  </conditionalFormatting>
  <conditionalFormatting sqref="S12:S41">
    <cfRule type="expression" dxfId="4" priority="4" stopIfTrue="1">
      <formula>S12=0</formula>
    </cfRule>
  </conditionalFormatting>
  <conditionalFormatting sqref="W12:W41">
    <cfRule type="expression" dxfId="3" priority="1" stopIfTrue="1">
      <formula>W12=0</formula>
    </cfRule>
  </conditionalFormatting>
  <dataValidations count="1">
    <dataValidation type="list" errorStyle="warning" allowBlank="1" showInputMessage="1" showErrorMessage="1" errorTitle="リストから選択できます。" error="元号は間違いありませんか？_x000a_（キャンセルで再選択）" sqref="B7" xr:uid="{7C998A7C-4890-452C-909F-DD7D7A9276E2}">
      <formula1>"平成,令和"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F9A8-A270-469C-A2EF-2F281E7403B2}">
  <sheetPr>
    <tabColor rgb="FFFF0000"/>
  </sheetPr>
  <dimension ref="A1:O28"/>
  <sheetViews>
    <sheetView workbookViewId="0">
      <selection activeCell="B16" sqref="B16"/>
    </sheetView>
  </sheetViews>
  <sheetFormatPr defaultColWidth="9" defaultRowHeight="30" customHeight="1" x14ac:dyDescent="0.2"/>
  <cols>
    <col min="1" max="1" width="8.6328125" style="1" customWidth="1"/>
    <col min="2" max="4" width="3.6328125" style="1" customWidth="1"/>
    <col min="5" max="5" width="7" style="1" customWidth="1"/>
    <col min="6" max="6" width="6.26953125" style="1" customWidth="1"/>
    <col min="7" max="7" width="14.08984375" style="1" customWidth="1"/>
    <col min="8" max="8" width="10.6328125" style="1" customWidth="1"/>
    <col min="9" max="9" width="4.6328125" style="1" customWidth="1"/>
    <col min="10" max="12" width="3.453125" style="1" bestFit="1" customWidth="1"/>
    <col min="13" max="13" width="15.90625" style="1" customWidth="1"/>
    <col min="14" max="16384" width="9" style="1"/>
  </cols>
  <sheetData>
    <row r="1" spans="1:15" ht="22.5" customHeight="1" x14ac:dyDescent="0.2">
      <c r="A1" s="34" t="s">
        <v>39</v>
      </c>
      <c r="F1" s="72"/>
      <c r="G1" s="72"/>
      <c r="H1" s="72"/>
      <c r="I1" s="72"/>
      <c r="J1" s="72"/>
      <c r="K1" s="72"/>
      <c r="L1" s="72"/>
      <c r="M1" s="72"/>
    </row>
    <row r="2" spans="1:15" ht="22.5" customHeight="1" x14ac:dyDescent="0.2">
      <c r="A2" s="75" t="s">
        <v>37</v>
      </c>
      <c r="F2" s="72"/>
      <c r="G2" s="72"/>
      <c r="H2" s="72"/>
      <c r="I2" s="72"/>
      <c r="J2" s="72"/>
      <c r="K2" s="72"/>
      <c r="L2" s="72"/>
      <c r="M2" s="72"/>
    </row>
    <row r="3" spans="1:15" ht="22.5" customHeight="1" x14ac:dyDescent="0.2">
      <c r="A3" s="75" t="s">
        <v>38</v>
      </c>
      <c r="F3" s="72"/>
      <c r="G3" s="72"/>
      <c r="H3" s="72"/>
      <c r="O3" s="73"/>
    </row>
    <row r="4" spans="1:15" ht="30" customHeight="1" x14ac:dyDescent="0.2">
      <c r="A4" s="63"/>
      <c r="B4" s="63"/>
      <c r="C4" s="63"/>
      <c r="D4" s="63"/>
      <c r="E4" s="63"/>
      <c r="F4" s="63"/>
      <c r="G4" s="63"/>
      <c r="H4" s="94" t="str">
        <f>IF(B16=31,"令和","令和")</f>
        <v>令和</v>
      </c>
      <c r="I4" s="94"/>
      <c r="J4" s="13">
        <f>IF(B16=31,"1",IF(D16&lt;12,B16,B16+1))</f>
        <v>7</v>
      </c>
      <c r="K4" s="64" t="s">
        <v>27</v>
      </c>
      <c r="L4" s="13">
        <f>IF(D16&lt;12,D16+1,D16-11)</f>
        <v>5</v>
      </c>
      <c r="M4" s="46" t="s">
        <v>21</v>
      </c>
      <c r="O4" s="74"/>
    </row>
    <row r="5" spans="1:15" ht="30" customHeight="1" x14ac:dyDescent="0.2">
      <c r="A5" s="95" t="s">
        <v>16</v>
      </c>
      <c r="B5" s="95"/>
      <c r="C5" s="95"/>
      <c r="D5" s="95"/>
      <c r="E5" s="95"/>
      <c r="F5" s="63"/>
      <c r="G5" s="63"/>
      <c r="H5" s="63"/>
      <c r="I5" s="63"/>
      <c r="J5" s="63"/>
      <c r="K5" s="63"/>
      <c r="L5" s="63"/>
      <c r="M5" s="63"/>
      <c r="O5" s="36"/>
    </row>
    <row r="6" spans="1:15" ht="30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ht="30" customHeight="1" x14ac:dyDescent="0.2">
      <c r="A7" s="63"/>
      <c r="B7" s="63"/>
      <c r="C7" s="63"/>
      <c r="D7" s="63"/>
      <c r="E7" s="63"/>
      <c r="F7" s="63"/>
      <c r="G7" s="62" t="s">
        <v>17</v>
      </c>
      <c r="H7" s="96"/>
      <c r="I7" s="96"/>
      <c r="J7" s="96"/>
      <c r="K7" s="96"/>
      <c r="L7" s="96"/>
      <c r="M7" s="96"/>
      <c r="O7" s="35"/>
    </row>
    <row r="8" spans="1:15" ht="30" customHeight="1" x14ac:dyDescent="0.2">
      <c r="A8" s="63"/>
      <c r="B8" s="63"/>
      <c r="C8" s="63"/>
      <c r="D8" s="63"/>
      <c r="E8" s="63"/>
      <c r="F8" s="63"/>
      <c r="G8" s="62" t="s">
        <v>18</v>
      </c>
      <c r="H8" s="97"/>
      <c r="I8" s="97"/>
      <c r="J8" s="97"/>
      <c r="K8" s="97"/>
      <c r="L8" s="97"/>
      <c r="M8" s="97"/>
      <c r="O8" s="35"/>
    </row>
    <row r="9" spans="1:15" ht="30" customHeight="1" x14ac:dyDescent="0.2">
      <c r="A9" s="63"/>
      <c r="B9" s="63"/>
      <c r="C9" s="63"/>
      <c r="D9" s="63"/>
      <c r="E9" s="63"/>
      <c r="F9" s="63"/>
      <c r="G9" s="62" t="s">
        <v>8</v>
      </c>
      <c r="H9" s="96"/>
      <c r="I9" s="96"/>
      <c r="J9" s="96"/>
      <c r="K9" s="96"/>
      <c r="L9" s="96"/>
      <c r="M9" s="96"/>
    </row>
    <row r="10" spans="1:15" ht="30" customHeight="1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5" ht="30" customHeight="1" x14ac:dyDescent="0.2">
      <c r="A11" s="98" t="s">
        <v>42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5" ht="30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5" ht="30" customHeight="1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5" ht="30" customHeight="1" x14ac:dyDescent="0.2">
      <c r="A14" s="63"/>
      <c r="B14" s="63"/>
      <c r="C14" s="63"/>
      <c r="D14" s="63"/>
      <c r="E14" s="61" t="s">
        <v>10</v>
      </c>
      <c r="F14" s="99">
        <f>L27</f>
        <v>0</v>
      </c>
      <c r="G14" s="99"/>
      <c r="H14" s="99"/>
      <c r="I14" s="12" t="s">
        <v>9</v>
      </c>
      <c r="J14" s="23"/>
      <c r="K14" s="23"/>
      <c r="L14" s="23"/>
      <c r="M14" s="63"/>
    </row>
    <row r="15" spans="1:15" ht="30" customHeight="1" x14ac:dyDescent="0.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5" ht="30" customHeight="1" x14ac:dyDescent="0.2">
      <c r="A16" s="64" t="str">
        <f>IF(請求書!B16=31,"平成","令和")</f>
        <v>令和</v>
      </c>
      <c r="B16" s="13">
        <f>報告書!C7</f>
        <v>7</v>
      </c>
      <c r="C16" s="64" t="s">
        <v>27</v>
      </c>
      <c r="D16" s="13">
        <f>報告書!E7</f>
        <v>4</v>
      </c>
      <c r="E16" s="14" t="s">
        <v>43</v>
      </c>
      <c r="F16" s="63"/>
      <c r="G16" s="14"/>
      <c r="H16" s="14"/>
      <c r="I16" s="14"/>
      <c r="J16" s="14"/>
      <c r="K16" s="14"/>
      <c r="L16" s="14"/>
      <c r="M16" s="14"/>
    </row>
    <row r="17" spans="1:13" ht="30" customHeight="1" x14ac:dyDescent="0.2">
      <c r="A17" s="100" t="s">
        <v>25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ht="30" customHeight="1" x14ac:dyDescent="0.2">
      <c r="A18" s="63"/>
      <c r="B18" s="63"/>
      <c r="C18" s="63"/>
      <c r="D18" s="63"/>
      <c r="E18" s="63"/>
      <c r="F18" s="62"/>
      <c r="G18" s="62"/>
      <c r="H18" s="62"/>
      <c r="I18" s="62"/>
      <c r="J18" s="62"/>
      <c r="K18" s="62"/>
      <c r="L18" s="62"/>
      <c r="M18" s="62"/>
    </row>
    <row r="19" spans="1:13" ht="30" customHeight="1" x14ac:dyDescent="0.2">
      <c r="A19" s="101" t="s">
        <v>11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3" ht="30" customHeight="1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ht="30" customHeight="1" x14ac:dyDescent="0.2">
      <c r="A21" s="13" t="s">
        <v>7</v>
      </c>
      <c r="B21" s="13"/>
      <c r="C21" s="1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 ht="30" customHeight="1" x14ac:dyDescent="0.2">
      <c r="A22" s="102" t="s">
        <v>0</v>
      </c>
      <c r="B22" s="103"/>
      <c r="C22" s="103"/>
      <c r="D22" s="103"/>
      <c r="E22" s="104"/>
      <c r="F22" s="102" t="s">
        <v>26</v>
      </c>
      <c r="G22" s="104"/>
      <c r="H22" s="15" t="s">
        <v>1</v>
      </c>
      <c r="I22" s="108" t="s">
        <v>2</v>
      </c>
      <c r="J22" s="109"/>
      <c r="K22" s="110"/>
      <c r="L22" s="108" t="s">
        <v>3</v>
      </c>
      <c r="M22" s="110"/>
    </row>
    <row r="23" spans="1:13" ht="30" customHeight="1" x14ac:dyDescent="0.2">
      <c r="A23" s="105"/>
      <c r="B23" s="106"/>
      <c r="C23" s="106"/>
      <c r="D23" s="106"/>
      <c r="E23" s="107"/>
      <c r="F23" s="105"/>
      <c r="G23" s="107"/>
      <c r="H23" s="16" t="s">
        <v>4</v>
      </c>
      <c r="I23" s="111" t="s">
        <v>5</v>
      </c>
      <c r="J23" s="112"/>
      <c r="K23" s="113"/>
      <c r="L23" s="114" t="s">
        <v>44</v>
      </c>
      <c r="M23" s="115"/>
    </row>
    <row r="24" spans="1:13" ht="30" customHeight="1" x14ac:dyDescent="0.2">
      <c r="A24" s="119">
        <f>報告書!K9</f>
        <v>0</v>
      </c>
      <c r="B24" s="120"/>
      <c r="C24" s="120"/>
      <c r="D24" s="120"/>
      <c r="E24" s="121"/>
      <c r="F24" s="49">
        <f>報告書!E5</f>
        <v>1</v>
      </c>
      <c r="G24" s="47" t="s">
        <v>34</v>
      </c>
      <c r="H24" s="17">
        <f>報告書!U5</f>
        <v>350</v>
      </c>
      <c r="I24" s="128">
        <f>報告書!S42</f>
        <v>0</v>
      </c>
      <c r="J24" s="129"/>
      <c r="K24" s="130"/>
      <c r="L24" s="128">
        <f>H24*I24</f>
        <v>0</v>
      </c>
      <c r="M24" s="130"/>
    </row>
    <row r="25" spans="1:13" ht="30" customHeight="1" x14ac:dyDescent="0.2">
      <c r="A25" s="122"/>
      <c r="B25" s="123"/>
      <c r="C25" s="123"/>
      <c r="D25" s="123"/>
      <c r="E25" s="124"/>
      <c r="F25" s="68">
        <f>報告書!I5</f>
        <v>2</v>
      </c>
      <c r="G25" s="69" t="s">
        <v>34</v>
      </c>
      <c r="H25" s="70">
        <f>報告書!U6</f>
        <v>700</v>
      </c>
      <c r="I25" s="131">
        <f>報告書!U42</f>
        <v>0</v>
      </c>
      <c r="J25" s="132"/>
      <c r="K25" s="133"/>
      <c r="L25" s="131">
        <f>H25*I25</f>
        <v>0</v>
      </c>
      <c r="M25" s="133"/>
    </row>
    <row r="26" spans="1:13" ht="30" customHeight="1" x14ac:dyDescent="0.2">
      <c r="A26" s="125"/>
      <c r="B26" s="126"/>
      <c r="C26" s="126"/>
      <c r="D26" s="126"/>
      <c r="E26" s="127"/>
      <c r="F26" s="50">
        <f>報告書!L5</f>
        <v>3</v>
      </c>
      <c r="G26" s="48" t="s">
        <v>34</v>
      </c>
      <c r="H26" s="18">
        <f>報告書!U7</f>
        <v>1050</v>
      </c>
      <c r="I26" s="134">
        <f>報告書!W42</f>
        <v>0</v>
      </c>
      <c r="J26" s="135"/>
      <c r="K26" s="136"/>
      <c r="L26" s="134">
        <f>H26*I26</f>
        <v>0</v>
      </c>
      <c r="M26" s="136"/>
    </row>
    <row r="27" spans="1:13" ht="30" customHeight="1" x14ac:dyDescent="0.2">
      <c r="A27" s="19"/>
      <c r="B27" s="19"/>
      <c r="C27" s="19"/>
      <c r="D27" s="19"/>
      <c r="E27" s="19"/>
      <c r="F27" s="19"/>
      <c r="G27" s="20"/>
      <c r="H27" s="21" t="s">
        <v>6</v>
      </c>
      <c r="I27" s="116">
        <f>SUM(I24:I26)</f>
        <v>0</v>
      </c>
      <c r="J27" s="117"/>
      <c r="K27" s="118"/>
      <c r="L27" s="116">
        <f>SUM(L24:L26)</f>
        <v>0</v>
      </c>
      <c r="M27" s="118"/>
    </row>
    <row r="28" spans="1:13" ht="30" customHeight="1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</row>
  </sheetData>
  <sheetProtection password="CC27" sheet="1"/>
  <mergeCells count="24">
    <mergeCell ref="I27:K27"/>
    <mergeCell ref="L27:M27"/>
    <mergeCell ref="A24:E26"/>
    <mergeCell ref="I24:K24"/>
    <mergeCell ref="L24:M24"/>
    <mergeCell ref="I25:K25"/>
    <mergeCell ref="L25:M25"/>
    <mergeCell ref="I26:K26"/>
    <mergeCell ref="L26:M26"/>
    <mergeCell ref="F14:H14"/>
    <mergeCell ref="A17:M17"/>
    <mergeCell ref="A19:M19"/>
    <mergeCell ref="A22:E23"/>
    <mergeCell ref="F22:G23"/>
    <mergeCell ref="I22:K22"/>
    <mergeCell ref="L22:M22"/>
    <mergeCell ref="I23:K23"/>
    <mergeCell ref="L23:M23"/>
    <mergeCell ref="H4:I4"/>
    <mergeCell ref="A5:E5"/>
    <mergeCell ref="H7:M7"/>
    <mergeCell ref="H8:M8"/>
    <mergeCell ref="H9:M9"/>
    <mergeCell ref="A11:M11"/>
  </mergeCells>
  <phoneticPr fontId="4"/>
  <conditionalFormatting sqref="A24:E26">
    <cfRule type="cellIs" dxfId="2" priority="3" stopIfTrue="1" operator="between">
      <formula>0</formula>
      <formula>0</formula>
    </cfRule>
  </conditionalFormatting>
  <conditionalFormatting sqref="F14:H14">
    <cfRule type="cellIs" dxfId="1" priority="2" stopIfTrue="1" operator="between">
      <formula>0</formula>
      <formula>0</formula>
    </cfRule>
  </conditionalFormatting>
  <conditionalFormatting sqref="D16">
    <cfRule type="cellIs" dxfId="0" priority="1" stopIfTrue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請求書</vt:lpstr>
      <vt:lpstr>請求書!Print_Area</vt:lpstr>
      <vt:lpstr>報告書!Print_Area</vt:lpstr>
    </vt:vector>
  </TitlesOfParts>
  <Company>周南市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PC110329</dc:creator>
  <cp:lastModifiedBy>山田　陽子</cp:lastModifiedBy>
  <cp:lastPrinted>2017-04-18T04:39:52Z</cp:lastPrinted>
  <dcterms:created xsi:type="dcterms:W3CDTF">2016-03-09T01:52:35Z</dcterms:created>
  <dcterms:modified xsi:type="dcterms:W3CDTF">2025-01-15T06:30:40Z</dcterms:modified>
</cp:coreProperties>
</file>