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Ｒ７ 包括ケア・地域保健担当\１．介護予防・生活支援サービス\１．実績（毎月入力）\請求書関連様式\R7料金改定生活保護用（要修正）\"/>
    </mc:Choice>
  </mc:AlternateContent>
  <xr:revisionPtr revIDLastSave="0" documentId="13_ncr:1_{EC25300B-49C1-4B9A-B672-F5744D27259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報告書" sheetId="4" r:id="rId1"/>
    <sheet name="請求書" sheetId="7" r:id="rId2"/>
  </sheets>
  <definedNames>
    <definedName name="_xlnm.Print_Area" localSheetId="1">請求書!$A$4:$M$30</definedName>
    <definedName name="_xlnm.Print_Area" localSheetId="0">報告書!$A$7:$O$42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4" l="1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12" i="4"/>
  <c r="R19" i="4"/>
  <c r="AD19" i="4" s="1"/>
  <c r="R26" i="4"/>
  <c r="AD26" i="4" s="1"/>
  <c r="R32" i="4"/>
  <c r="AD32" i="4" s="1"/>
  <c r="R34" i="4"/>
  <c r="AD34" i="4" s="1"/>
  <c r="R40" i="4"/>
  <c r="AD40" i="4" s="1"/>
  <c r="R5" i="4"/>
  <c r="R13" i="4" s="1"/>
  <c r="R14" i="4"/>
  <c r="R6" i="4"/>
  <c r="S11" i="4"/>
  <c r="AC11" i="4"/>
  <c r="AA11" i="4"/>
  <c r="Y11" i="4"/>
  <c r="AB6" i="4"/>
  <c r="AB5" i="4"/>
  <c r="J4" i="4"/>
  <c r="P18" i="4" s="1"/>
  <c r="Q18" i="4" s="1"/>
  <c r="N4" i="4"/>
  <c r="F28" i="7"/>
  <c r="F26" i="7"/>
  <c r="F24" i="7"/>
  <c r="A24" i="7"/>
  <c r="D16" i="7"/>
  <c r="L4" i="7" s="1"/>
  <c r="B16" i="7"/>
  <c r="W11" i="4"/>
  <c r="U11" i="4"/>
  <c r="J18" i="4"/>
  <c r="J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12" i="4"/>
  <c r="J13" i="4"/>
  <c r="N13" i="4" s="1"/>
  <c r="J14" i="4"/>
  <c r="J15" i="4"/>
  <c r="J16" i="4"/>
  <c r="J17" i="4"/>
  <c r="N17" i="4" s="1"/>
  <c r="J19" i="4"/>
  <c r="T19" i="4"/>
  <c r="J20" i="4"/>
  <c r="J21" i="4"/>
  <c r="N21" i="4" s="1"/>
  <c r="J22" i="4"/>
  <c r="N22" i="4" s="1"/>
  <c r="J23" i="4"/>
  <c r="J24" i="4"/>
  <c r="J25" i="4"/>
  <c r="J26" i="4"/>
  <c r="N26" i="4"/>
  <c r="J27" i="4"/>
  <c r="J28" i="4"/>
  <c r="N28" i="4" s="1"/>
  <c r="J29" i="4"/>
  <c r="J30" i="4"/>
  <c r="J31" i="4"/>
  <c r="J32" i="4"/>
  <c r="T32" i="4"/>
  <c r="J33" i="4"/>
  <c r="N33" i="4"/>
  <c r="J34" i="4"/>
  <c r="N34" i="4" s="1"/>
  <c r="J35" i="4"/>
  <c r="J36" i="4"/>
  <c r="J37" i="4"/>
  <c r="J38" i="4"/>
  <c r="N38" i="4" s="1"/>
  <c r="J39" i="4"/>
  <c r="N39" i="4"/>
  <c r="J40" i="4"/>
  <c r="N40" i="4" s="1"/>
  <c r="T40" i="4"/>
  <c r="J41" i="4"/>
  <c r="N36" i="4"/>
  <c r="N20" i="4"/>
  <c r="N31" i="4"/>
  <c r="N18" i="4"/>
  <c r="N35" i="4"/>
  <c r="N30" i="4"/>
  <c r="X26" i="4"/>
  <c r="N24" i="4"/>
  <c r="N41" i="4"/>
  <c r="N32" i="4"/>
  <c r="N16" i="4"/>
  <c r="N14" i="4"/>
  <c r="X19" i="4"/>
  <c r="N15" i="4"/>
  <c r="N25" i="4"/>
  <c r="T34" i="4"/>
  <c r="N19" i="4"/>
  <c r="N23" i="4"/>
  <c r="N29" i="4"/>
  <c r="N27" i="4"/>
  <c r="X32" i="4"/>
  <c r="V40" i="4"/>
  <c r="V32" i="4"/>
  <c r="V19" i="4"/>
  <c r="X40" i="4"/>
  <c r="V34" i="4"/>
  <c r="X34" i="4"/>
  <c r="T26" i="4"/>
  <c r="V26" i="4"/>
  <c r="AD14" i="4"/>
  <c r="AB14" i="4"/>
  <c r="Z14" i="4"/>
  <c r="V14" i="4"/>
  <c r="X14" i="4"/>
  <c r="T14" i="4"/>
  <c r="R12" i="4"/>
  <c r="AB12" i="4" s="1"/>
  <c r="R39" i="4"/>
  <c r="AB39" i="4" s="1"/>
  <c r="R35" i="4"/>
  <c r="X35" i="4" s="1"/>
  <c r="R31" i="4"/>
  <c r="AD31" i="4" s="1"/>
  <c r="R28" i="4"/>
  <c r="T28" i="4" s="1"/>
  <c r="R24" i="4"/>
  <c r="V24" i="4" s="1"/>
  <c r="R18" i="4"/>
  <c r="V18" i="4" s="1"/>
  <c r="Z40" i="4"/>
  <c r="Z32" i="4"/>
  <c r="AB40" i="4"/>
  <c r="AB32" i="4"/>
  <c r="Z19" i="4"/>
  <c r="AB19" i="4"/>
  <c r="Z34" i="4"/>
  <c r="Z26" i="4"/>
  <c r="AB34" i="4"/>
  <c r="AB26" i="4"/>
  <c r="Z24" i="4"/>
  <c r="X24" i="4"/>
  <c r="AD39" i="4"/>
  <c r="X39" i="4"/>
  <c r="V39" i="4"/>
  <c r="AD35" i="4"/>
  <c r="AB35" i="4"/>
  <c r="T35" i="4"/>
  <c r="V35" i="4"/>
  <c r="T18" i="4"/>
  <c r="X18" i="4"/>
  <c r="X31" i="4"/>
  <c r="Z31" i="4"/>
  <c r="T31" i="4"/>
  <c r="V31" i="4"/>
  <c r="P13" i="4" l="1"/>
  <c r="Q13" i="4" s="1"/>
  <c r="V7" i="4"/>
  <c r="X7" i="4" s="1"/>
  <c r="P17" i="4"/>
  <c r="Q17" i="4" s="1"/>
  <c r="P40" i="4"/>
  <c r="Q40" i="4" s="1"/>
  <c r="P36" i="4"/>
  <c r="Q36" i="4" s="1"/>
  <c r="P25" i="4"/>
  <c r="Q25" i="4" s="1"/>
  <c r="P29" i="4"/>
  <c r="Q29" i="4" s="1"/>
  <c r="P12" i="4"/>
  <c r="Q12" i="4" s="1"/>
  <c r="P38" i="4"/>
  <c r="Q38" i="4" s="1"/>
  <c r="P32" i="4"/>
  <c r="Q32" i="4" s="1"/>
  <c r="P39" i="4"/>
  <c r="Q39" i="4" s="1"/>
  <c r="V5" i="4"/>
  <c r="X5" i="4" s="1"/>
  <c r="P28" i="4"/>
  <c r="Q28" i="4" s="1"/>
  <c r="P33" i="4"/>
  <c r="Q33" i="4" s="1"/>
  <c r="P34" i="4"/>
  <c r="Q34" i="4" s="1"/>
  <c r="P15" i="4"/>
  <c r="Q15" i="4" s="1"/>
  <c r="P37" i="4"/>
  <c r="Q37" i="4" s="1"/>
  <c r="P31" i="4"/>
  <c r="Q31" i="4" s="1"/>
  <c r="P23" i="4"/>
  <c r="Q23" i="4" s="1"/>
  <c r="P24" i="4"/>
  <c r="Q24" i="4" s="1"/>
  <c r="P26" i="4"/>
  <c r="Q26" i="4" s="1"/>
  <c r="P14" i="4"/>
  <c r="Q14" i="4" s="1"/>
  <c r="P30" i="4"/>
  <c r="Q30" i="4" s="1"/>
  <c r="P35" i="4"/>
  <c r="Q35" i="4" s="1"/>
  <c r="V6" i="4"/>
  <c r="X6" i="4" s="1"/>
  <c r="P21" i="4"/>
  <c r="Q21" i="4" s="1"/>
  <c r="P19" i="4"/>
  <c r="Q19" i="4" s="1"/>
  <c r="P22" i="4"/>
  <c r="Q22" i="4" s="1"/>
  <c r="P27" i="4"/>
  <c r="Q27" i="4" s="1"/>
  <c r="P16" i="4"/>
  <c r="Q16" i="4" s="1"/>
  <c r="P41" i="4"/>
  <c r="Q41" i="4" s="1"/>
  <c r="P20" i="4"/>
  <c r="Q20" i="4" s="1"/>
  <c r="T13" i="4"/>
  <c r="AD13" i="4"/>
  <c r="Z13" i="4"/>
  <c r="V13" i="4"/>
  <c r="AB13" i="4"/>
  <c r="X13" i="4"/>
  <c r="R36" i="4"/>
  <c r="M42" i="4"/>
  <c r="R27" i="4"/>
  <c r="R20" i="4"/>
  <c r="Z18" i="4"/>
  <c r="Z35" i="4"/>
  <c r="AB24" i="4"/>
  <c r="AB18" i="4"/>
  <c r="AD24" i="4"/>
  <c r="AD18" i="4"/>
  <c r="T24" i="4"/>
  <c r="R41" i="4"/>
  <c r="R33" i="4"/>
  <c r="N37" i="4"/>
  <c r="AB7" i="4"/>
  <c r="R25" i="4"/>
  <c r="R17" i="4"/>
  <c r="V28" i="4"/>
  <c r="Z28" i="4"/>
  <c r="R23" i="4"/>
  <c r="R16" i="4"/>
  <c r="X28" i="4"/>
  <c r="T39" i="4"/>
  <c r="R38" i="4"/>
  <c r="R30" i="4"/>
  <c r="AB31" i="4"/>
  <c r="AB28" i="4"/>
  <c r="Z39" i="4"/>
  <c r="AD28" i="4"/>
  <c r="R22" i="4"/>
  <c r="R15" i="4"/>
  <c r="R37" i="4"/>
  <c r="R29" i="4"/>
  <c r="R21" i="4"/>
  <c r="J4" i="7"/>
  <c r="Z12" i="4"/>
  <c r="AD12" i="4"/>
  <c r="X12" i="4"/>
  <c r="V12" i="4"/>
  <c r="T12" i="4"/>
  <c r="N12" i="4"/>
  <c r="J42" i="4"/>
  <c r="A16" i="7"/>
  <c r="H4" i="7"/>
  <c r="V27" i="4" l="1"/>
  <c r="X27" i="4"/>
  <c r="Z27" i="4"/>
  <c r="T27" i="4"/>
  <c r="AB27" i="4"/>
  <c r="AD27" i="4"/>
  <c r="AB38" i="4"/>
  <c r="V38" i="4"/>
  <c r="T38" i="4"/>
  <c r="X38" i="4"/>
  <c r="AD38" i="4"/>
  <c r="Z38" i="4"/>
  <c r="AD36" i="4"/>
  <c r="X36" i="4"/>
  <c r="T36" i="4"/>
  <c r="V36" i="4"/>
  <c r="Z36" i="4"/>
  <c r="AB36" i="4"/>
  <c r="Z16" i="4"/>
  <c r="AD16" i="4"/>
  <c r="T16" i="4"/>
  <c r="X16" i="4"/>
  <c r="X42" i="4" s="1"/>
  <c r="I28" i="7" s="1"/>
  <c r="L28" i="7" s="1"/>
  <c r="V16" i="4"/>
  <c r="AB16" i="4"/>
  <c r="Z33" i="4"/>
  <c r="AB33" i="4"/>
  <c r="AD33" i="4"/>
  <c r="X33" i="4"/>
  <c r="V33" i="4"/>
  <c r="T33" i="4"/>
  <c r="AD37" i="4"/>
  <c r="Z37" i="4"/>
  <c r="V37" i="4"/>
  <c r="T37" i="4"/>
  <c r="AB37" i="4"/>
  <c r="X37" i="4"/>
  <c r="T23" i="4"/>
  <c r="Z23" i="4"/>
  <c r="X23" i="4"/>
  <c r="AB23" i="4"/>
  <c r="AD23" i="4"/>
  <c r="V23" i="4"/>
  <c r="V15" i="4"/>
  <c r="V42" i="4" s="1"/>
  <c r="I26" i="7" s="1"/>
  <c r="L26" i="7" s="1"/>
  <c r="AD15" i="4"/>
  <c r="AD42" i="4" s="1"/>
  <c r="I29" i="7" s="1"/>
  <c r="L29" i="7" s="1"/>
  <c r="Z15" i="4"/>
  <c r="Z42" i="4" s="1"/>
  <c r="I25" i="7" s="1"/>
  <c r="L25" i="7" s="1"/>
  <c r="T15" i="4"/>
  <c r="T42" i="4" s="1"/>
  <c r="I24" i="7" s="1"/>
  <c r="L24" i="7" s="1"/>
  <c r="AB15" i="4"/>
  <c r="AB42" i="4" s="1"/>
  <c r="I27" i="7" s="1"/>
  <c r="L27" i="7" s="1"/>
  <c r="X15" i="4"/>
  <c r="X20" i="4"/>
  <c r="AB20" i="4"/>
  <c r="Z20" i="4"/>
  <c r="V20" i="4"/>
  <c r="AD20" i="4"/>
  <c r="T20" i="4"/>
  <c r="AD29" i="4"/>
  <c r="V29" i="4"/>
  <c r="Z29" i="4"/>
  <c r="X29" i="4"/>
  <c r="T29" i="4"/>
  <c r="AB29" i="4"/>
  <c r="X22" i="4"/>
  <c r="Z22" i="4"/>
  <c r="AD22" i="4"/>
  <c r="AB22" i="4"/>
  <c r="V22" i="4"/>
  <c r="T22" i="4"/>
  <c r="V21" i="4"/>
  <c r="AB21" i="4"/>
  <c r="AD21" i="4"/>
  <c r="X21" i="4"/>
  <c r="Z21" i="4"/>
  <c r="T21" i="4"/>
  <c r="N42" i="4"/>
  <c r="X17" i="4"/>
  <c r="T17" i="4"/>
  <c r="AB17" i="4"/>
  <c r="V17" i="4"/>
  <c r="AD17" i="4"/>
  <c r="Z17" i="4"/>
  <c r="Z41" i="4"/>
  <c r="V41" i="4"/>
  <c r="X41" i="4"/>
  <c r="T41" i="4"/>
  <c r="AD41" i="4"/>
  <c r="AB41" i="4"/>
  <c r="T25" i="4"/>
  <c r="AB25" i="4"/>
  <c r="V25" i="4"/>
  <c r="Z25" i="4"/>
  <c r="AD25" i="4"/>
  <c r="X25" i="4"/>
  <c r="T30" i="4"/>
  <c r="V30" i="4"/>
  <c r="AB30" i="4"/>
  <c r="AD30" i="4"/>
  <c r="X30" i="4"/>
  <c r="Z30" i="4"/>
  <c r="L30" i="7" l="1"/>
  <c r="F14" i="7" s="1"/>
</calcChain>
</file>

<file path=xl/sharedStrings.xml><?xml version="1.0" encoding="utf-8"?>
<sst xmlns="http://schemas.openxmlformats.org/spreadsheetml/2006/main" count="61" uniqueCount="49">
  <si>
    <t>実施施設名</t>
    <rPh sb="0" eb="2">
      <t>ジッシ</t>
    </rPh>
    <rPh sb="2" eb="4">
      <t>シセツ</t>
    </rPh>
    <rPh sb="4" eb="5">
      <t>メイ</t>
    </rPh>
    <phoneticPr fontId="1"/>
  </si>
  <si>
    <t>Ａ</t>
    <phoneticPr fontId="1"/>
  </si>
  <si>
    <t>Ｂ</t>
    <phoneticPr fontId="1"/>
  </si>
  <si>
    <t>Ａ×Ｂ</t>
    <phoneticPr fontId="1"/>
  </si>
  <si>
    <t>単価（円）</t>
    <rPh sb="0" eb="2">
      <t>タンカ</t>
    </rPh>
    <rPh sb="3" eb="4">
      <t>エン</t>
    </rPh>
    <phoneticPr fontId="1"/>
  </si>
  <si>
    <t>回数（回）</t>
    <rPh sb="0" eb="2">
      <t>カイスウ</t>
    </rPh>
    <rPh sb="3" eb="4">
      <t>カイ</t>
    </rPh>
    <phoneticPr fontId="1"/>
  </si>
  <si>
    <t>合計</t>
    <rPh sb="0" eb="2">
      <t>ゴウケイ</t>
    </rPh>
    <phoneticPr fontId="1"/>
  </si>
  <si>
    <t>請求明細</t>
    <rPh sb="0" eb="2">
      <t>セイキュウ</t>
    </rPh>
    <rPh sb="2" eb="4">
      <t>メイサイ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</si>
  <si>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</si>
  <si>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円也</t>
    <rPh sb="0" eb="1">
      <t>エン</t>
    </rPh>
    <rPh sb="1" eb="2">
      <t>ナリ</t>
    </rPh>
    <phoneticPr fontId="1"/>
  </si>
  <si>
    <t>金</t>
    <rPh sb="0" eb="1">
      <t>キン</t>
    </rPh>
    <phoneticPr fontId="1"/>
  </si>
  <si>
    <t>記</t>
    <rPh sb="0" eb="1">
      <t>キ</t>
    </rPh>
    <phoneticPr fontId="1"/>
  </si>
  <si>
    <t>Ｎｏ</t>
    <phoneticPr fontId="1"/>
  </si>
  <si>
    <t>利用者名</t>
    <rPh sb="0" eb="3">
      <t>リヨウシャ</t>
    </rPh>
    <rPh sb="3" eb="4">
      <t>ナ</t>
    </rPh>
    <phoneticPr fontId="1"/>
  </si>
  <si>
    <t>利用日</t>
    <rPh sb="0" eb="3">
      <t>リヨウビ</t>
    </rPh>
    <phoneticPr fontId="1"/>
  </si>
  <si>
    <t>月分</t>
    <rPh sb="0" eb="2">
      <t>ガツブン</t>
    </rPh>
    <phoneticPr fontId="1"/>
  </si>
  <si>
    <t>周　南　市　長　　様</t>
    <rPh sb="0" eb="1">
      <t>シュウ</t>
    </rPh>
    <rPh sb="2" eb="3">
      <t>ミナミ</t>
    </rPh>
    <rPh sb="4" eb="5">
      <t>シ</t>
    </rPh>
    <rPh sb="6" eb="7">
      <t>ナガ</t>
    </rPh>
    <rPh sb="9" eb="10">
      <t>サマ</t>
    </rPh>
    <phoneticPr fontId="1"/>
  </si>
  <si>
    <t>　所　在　地</t>
    <rPh sb="1" eb="2">
      <t>トコロ</t>
    </rPh>
    <rPh sb="3" eb="4">
      <t>ザイ</t>
    </rPh>
    <rPh sb="5" eb="6">
      <t>チ</t>
    </rPh>
    <phoneticPr fontId="1"/>
  </si>
  <si>
    <t>　名　　　称</t>
    <rPh sb="1" eb="2">
      <t>ナ</t>
    </rPh>
    <rPh sb="5" eb="6">
      <t>ショウ</t>
    </rPh>
    <phoneticPr fontId="1"/>
  </si>
  <si>
    <t>利用回数</t>
    <rPh sb="0" eb="2">
      <t>リヨウ</t>
    </rPh>
    <rPh sb="2" eb="4">
      <t>カイスウ</t>
    </rPh>
    <phoneticPr fontId="1"/>
  </si>
  <si>
    <t>事業所</t>
    <rPh sb="0" eb="2">
      <t>ジギョウ</t>
    </rPh>
    <rPh sb="2" eb="3">
      <t>ショ</t>
    </rPh>
    <phoneticPr fontId="2"/>
  </si>
  <si>
    <t>月 1 日</t>
    <rPh sb="0" eb="1">
      <t>ガツ</t>
    </rPh>
    <rPh sb="4" eb="5">
      <t>ヒ</t>
    </rPh>
    <phoneticPr fontId="1"/>
  </si>
  <si>
    <t>負担割合</t>
    <rPh sb="0" eb="2">
      <t>フタン</t>
    </rPh>
    <rPh sb="2" eb="4">
      <t>ワリアイ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</si>
  <si>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</si>
  <si>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市負担額</t>
    <rPh sb="0" eb="1">
      <t>シ</t>
    </rPh>
    <rPh sb="1" eb="3">
      <t>フタン</t>
    </rPh>
    <rPh sb="3" eb="4">
      <t>ガク</t>
    </rPh>
    <phoneticPr fontId="2"/>
  </si>
  <si>
    <t>　　上記のとおり請求します。</t>
    <rPh sb="2" eb="4">
      <t>ジョウキ</t>
    </rPh>
    <rPh sb="8" eb="10">
      <t>セイキュウ</t>
    </rPh>
    <phoneticPr fontId="1"/>
  </si>
  <si>
    <t>負担割合</t>
    <rPh sb="0" eb="2">
      <t>フタン</t>
    </rPh>
    <rPh sb="2" eb="4">
      <t>ワリアイ</t>
    </rPh>
    <phoneticPr fontId="1"/>
  </si>
  <si>
    <t>年</t>
    <rPh sb="0" eb="1">
      <t>ネン</t>
    </rPh>
    <phoneticPr fontId="1"/>
  </si>
  <si>
    <t>年</t>
    <rPh sb="0" eb="1">
      <t>ネン</t>
    </rPh>
    <phoneticPr fontId="2"/>
  </si>
  <si>
    <t>負担割合制度</t>
    <rPh sb="0" eb="2">
      <t>フタン</t>
    </rPh>
    <rPh sb="2" eb="4">
      <t>ワリアイ</t>
    </rPh>
    <rPh sb="4" eb="6">
      <t>セイド</t>
    </rPh>
    <phoneticPr fontId="2"/>
  </si>
  <si>
    <t>割負担</t>
    <rPh sb="0" eb="1">
      <t>ワリ</t>
    </rPh>
    <rPh sb="1" eb="3">
      <t>フタン</t>
    </rPh>
    <phoneticPr fontId="2"/>
  </si>
  <si>
    <t>割負担又は</t>
    <rPh sb="0" eb="1">
      <t>ワリ</t>
    </rPh>
    <rPh sb="1" eb="3">
      <t>フタン</t>
    </rPh>
    <rPh sb="3" eb="4">
      <t>マタ</t>
    </rPh>
    <phoneticPr fontId="2"/>
  </si>
  <si>
    <t>報酬単価</t>
    <rPh sb="0" eb="2">
      <t>ホウシュウ</t>
    </rPh>
    <rPh sb="2" eb="4">
      <t>タンカ</t>
    </rPh>
    <phoneticPr fontId="2"/>
  </si>
  <si>
    <t>割負担</t>
    <rPh sb="0" eb="1">
      <t>ワリ</t>
    </rPh>
    <rPh sb="1" eb="3">
      <t>フタン</t>
    </rPh>
    <phoneticPr fontId="1"/>
  </si>
  <si>
    <t>（黄色のセルは、初回または変更時入力）</t>
    <rPh sb="1" eb="3">
      <t>キイロ</t>
    </rPh>
    <rPh sb="8" eb="10">
      <t>ショカイ</t>
    </rPh>
    <rPh sb="13" eb="15">
      <t>ヘンコウ</t>
    </rPh>
    <rPh sb="15" eb="16">
      <t>ジ</t>
    </rPh>
    <rPh sb="16" eb="18">
      <t>ニュウリョク</t>
    </rPh>
    <phoneticPr fontId="2"/>
  </si>
  <si>
    <t>印刷後に押印し、翌月１０日までに</t>
    <rPh sb="0" eb="2">
      <t>インサツ</t>
    </rPh>
    <rPh sb="2" eb="3">
      <t>ゴ</t>
    </rPh>
    <rPh sb="4" eb="6">
      <t>オウイン</t>
    </rPh>
    <rPh sb="8" eb="10">
      <t>ヨクゲツ</t>
    </rPh>
    <rPh sb="12" eb="13">
      <t>ヒ</t>
    </rPh>
    <phoneticPr fontId="4"/>
  </si>
  <si>
    <t>提出してください。</t>
    <rPh sb="0" eb="2">
      <t>テイシュツ</t>
    </rPh>
    <phoneticPr fontId="4"/>
  </si>
  <si>
    <t>黄色のセルのみ入力可能です。</t>
    <rPh sb="0" eb="2">
      <t>キイロ</t>
    </rPh>
    <rPh sb="7" eb="9">
      <t>ニュウリョク</t>
    </rPh>
    <rPh sb="9" eb="11">
      <t>カノウ</t>
    </rPh>
    <phoneticPr fontId="2"/>
  </si>
  <si>
    <t>（青色のセルは、毎月確認・入力）</t>
    <rPh sb="1" eb="2">
      <t>アオ</t>
    </rPh>
    <rPh sb="2" eb="3">
      <t>イロ</t>
    </rPh>
    <rPh sb="8" eb="10">
      <t>マイツキ</t>
    </rPh>
    <rPh sb="10" eb="12">
      <t>カクニン</t>
    </rPh>
    <rPh sb="13" eb="15">
      <t>ニュウリョク</t>
    </rPh>
    <phoneticPr fontId="2"/>
  </si>
  <si>
    <t>自立支援訪問介護実施報告書</t>
    <rPh sb="0" eb="2">
      <t>ジリツ</t>
    </rPh>
    <rPh sb="2" eb="4">
      <t>シエン</t>
    </rPh>
    <rPh sb="4" eb="6">
      <t>ホウモン</t>
    </rPh>
    <rPh sb="6" eb="8">
      <t>カイゴ</t>
    </rPh>
    <rPh sb="8" eb="10">
      <t>ジッシ</t>
    </rPh>
    <rPh sb="10" eb="13">
      <t>ホウコクショ</t>
    </rPh>
    <phoneticPr fontId="1"/>
  </si>
  <si>
    <t>（初回加算）</t>
    <rPh sb="1" eb="3">
      <t>ショカイ</t>
    </rPh>
    <rPh sb="3" eb="5">
      <t>カサン</t>
    </rPh>
    <phoneticPr fontId="4"/>
  </si>
  <si>
    <t>初回加算</t>
    <rPh sb="0" eb="2">
      <t>ショカイ</t>
    </rPh>
    <rPh sb="2" eb="4">
      <t>カサン</t>
    </rPh>
    <phoneticPr fontId="2"/>
  </si>
  <si>
    <r>
      <t xml:space="preserve">初回加算
</t>
    </r>
    <r>
      <rPr>
        <sz val="9"/>
        <rFont val="ＭＳ Ｐゴシック"/>
        <family val="3"/>
        <charset val="128"/>
      </rPr>
      <t>(リストから選択)</t>
    </r>
    <rPh sb="0" eb="2">
      <t>ショカイ</t>
    </rPh>
    <rPh sb="2" eb="4">
      <t>カサン</t>
    </rPh>
    <rPh sb="11" eb="13">
      <t>センタク</t>
    </rPh>
    <phoneticPr fontId="2"/>
  </si>
  <si>
    <t>黄色・青色のセル以外には入力しないでください。</t>
    <rPh sb="0" eb="2">
      <t>キイロ</t>
    </rPh>
    <rPh sb="3" eb="4">
      <t>アオ</t>
    </rPh>
    <rPh sb="4" eb="5">
      <t>イロ</t>
    </rPh>
    <rPh sb="8" eb="10">
      <t>イガイ</t>
    </rPh>
    <rPh sb="12" eb="14">
      <t>ニュウリョク</t>
    </rPh>
    <phoneticPr fontId="2"/>
  </si>
  <si>
    <t>周南市自立支援訪問介護利用料請求書</t>
    <phoneticPr fontId="1"/>
  </si>
  <si>
    <t>令和</t>
  </si>
  <si>
    <t>合計</t>
    <rPh sb="0" eb="2">
      <t>ゴウケイ</t>
    </rPh>
    <phoneticPr fontId="4"/>
  </si>
  <si>
    <t>利用料（円）</t>
    <rPh sb="0" eb="3">
      <t>リヨウリョウ</t>
    </rPh>
    <rPh sb="4" eb="5">
      <t>エン</t>
    </rPh>
    <phoneticPr fontId="1"/>
  </si>
  <si>
    <t>月分の自立支援訪問介護利用料について、下記の請求明細により、</t>
    <rPh sb="0" eb="1">
      <t>ガツ</t>
    </rPh>
    <rPh sb="1" eb="2">
      <t>ブン</t>
    </rPh>
    <rPh sb="3" eb="5">
      <t>ジリツ</t>
    </rPh>
    <rPh sb="5" eb="7">
      <t>シエン</t>
    </rPh>
    <rPh sb="7" eb="9">
      <t>ホウモン</t>
    </rPh>
    <rPh sb="9" eb="11">
      <t>カイゴ</t>
    </rPh>
    <rPh sb="11" eb="14">
      <t>リヨウリョウ</t>
    </rPh>
    <rPh sb="19" eb="21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</si>
</sst>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6" xfId="0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/>
    </xf>
    <xf numFmtId="38" fontId="13" fillId="0" borderId="7" xfId="1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11" fillId="0" borderId="9" xfId="0" applyFont="1" applyBorder="1" applyAlignment="1">
      <alignment horizontal="left" vertical="center"/>
    </xf>
    <xf numFmtId="38" fontId="11" fillId="0" borderId="1" xfId="1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11" fillId="0" borderId="9" xfId="0" applyFont="1" applyBorder="1">
      <alignment vertical="center"/>
    </xf>
    <xf numFmtId="58" fontId="13" fillId="0" borderId="0" xfId="0" applyNumberFormat="1" applyFont="1" applyAlignment="1">
      <alignment horizontal="left"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1" fillId="0" borderId="14" xfId="0" applyFont="1" applyBorder="1">
      <alignment vertical="center"/>
    </xf>
    <xf numFmtId="38" fontId="11" fillId="0" borderId="14" xfId="1" applyFont="1" applyFill="1" applyBorder="1">
      <alignment vertical="center"/>
    </xf>
    <xf numFmtId="0" fontId="10" fillId="0" borderId="15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8" fillId="0" borderId="8" xfId="0" applyFont="1" applyBorder="1">
      <alignment vertical="center"/>
    </xf>
    <xf numFmtId="0" fontId="13" fillId="0" borderId="16" xfId="0" applyFont="1" applyBorder="1">
      <alignment vertical="center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>
      <alignment vertical="center"/>
    </xf>
    <xf numFmtId="38" fontId="13" fillId="0" borderId="20" xfId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right" vertical="center"/>
    </xf>
    <xf numFmtId="38" fontId="7" fillId="0" borderId="0" xfId="1" applyFont="1" applyFill="1">
      <alignment vertical="center"/>
    </xf>
    <xf numFmtId="38" fontId="7" fillId="0" borderId="0" xfId="0" applyNumberFormat="1" applyFont="1">
      <alignment vertical="center"/>
    </xf>
    <xf numFmtId="0" fontId="13" fillId="0" borderId="23" xfId="0" applyFont="1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12" fillId="3" borderId="0" xfId="0" applyFont="1" applyFill="1" applyAlignment="1" applyProtection="1">
      <alignment horizontal="right" vertical="center"/>
      <protection locked="0"/>
    </xf>
    <xf numFmtId="0" fontId="12" fillId="3" borderId="0" xfId="0" applyFont="1" applyFill="1" applyProtection="1">
      <alignment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11" fillId="3" borderId="27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11" fillId="3" borderId="31" xfId="0" applyFont="1" applyFill="1" applyBorder="1" applyAlignment="1" applyProtection="1">
      <alignment horizontal="center" vertical="center"/>
      <protection locked="0"/>
    </xf>
    <xf numFmtId="0" fontId="11" fillId="3" borderId="32" xfId="0" applyFont="1" applyFill="1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right" vertical="center"/>
      <protection locked="0"/>
    </xf>
    <xf numFmtId="0" fontId="11" fillId="3" borderId="22" xfId="0" applyFont="1" applyFill="1" applyBorder="1" applyAlignment="1" applyProtection="1">
      <alignment horizontal="right" vertical="center"/>
      <protection locked="0"/>
    </xf>
    <xf numFmtId="0" fontId="11" fillId="3" borderId="33" xfId="0" applyFont="1" applyFill="1" applyBorder="1" applyAlignment="1" applyProtection="1">
      <alignment horizontal="right" vertical="center"/>
      <protection locked="0"/>
    </xf>
    <xf numFmtId="38" fontId="11" fillId="3" borderId="1" xfId="1" applyFont="1" applyFill="1" applyBorder="1" applyAlignment="1" applyProtection="1">
      <alignment horizontal="right" vertical="center"/>
      <protection locked="0"/>
    </xf>
    <xf numFmtId="38" fontId="11" fillId="0" borderId="8" xfId="0" applyNumberFormat="1" applyFont="1" applyBorder="1">
      <alignment vertical="center"/>
    </xf>
    <xf numFmtId="0" fontId="11" fillId="0" borderId="23" xfId="0" applyFont="1" applyBorder="1" applyAlignment="1">
      <alignment horizontal="left" vertical="center"/>
    </xf>
    <xf numFmtId="38" fontId="11" fillId="0" borderId="3" xfId="1" applyFont="1" applyFill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38" fontId="21" fillId="0" borderId="42" xfId="0" applyNumberFormat="1" applyFont="1" applyBorder="1" applyAlignment="1">
      <alignment horizontal="center" vertical="center"/>
    </xf>
    <xf numFmtId="38" fontId="21" fillId="0" borderId="43" xfId="0" applyNumberFormat="1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left" vertical="center"/>
      <protection locked="0"/>
    </xf>
    <xf numFmtId="0" fontId="11" fillId="2" borderId="15" xfId="0" applyFont="1" applyFill="1" applyBorder="1" applyAlignment="1" applyProtection="1">
      <alignment horizontal="left" vertical="center"/>
      <protection locked="0"/>
    </xf>
    <xf numFmtId="0" fontId="11" fillId="2" borderId="9" xfId="0" applyFont="1" applyFill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left" vertical="center"/>
      <protection locked="0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6" fontId="10" fillId="0" borderId="15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right" vertical="center"/>
    </xf>
    <xf numFmtId="38" fontId="20" fillId="0" borderId="5" xfId="0" applyNumberFormat="1" applyFont="1" applyBorder="1" applyAlignment="1">
      <alignment horizontal="center" vertical="center"/>
    </xf>
    <xf numFmtId="38" fontId="13" fillId="0" borderId="13" xfId="1" applyFont="1" applyBorder="1" applyAlignment="1">
      <alignment horizontal="center" vertical="center"/>
    </xf>
    <xf numFmtId="38" fontId="13" fillId="0" borderId="34" xfId="1" applyFont="1" applyBorder="1" applyAlignment="1">
      <alignment horizontal="center" vertical="center"/>
    </xf>
    <xf numFmtId="38" fontId="13" fillId="0" borderId="11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38" fontId="13" fillId="0" borderId="14" xfId="1" applyFont="1" applyBorder="1" applyAlignment="1">
      <alignment horizontal="center" vertical="center"/>
    </xf>
    <xf numFmtId="38" fontId="13" fillId="0" borderId="15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13" fillId="0" borderId="12" xfId="1" applyFont="1" applyBorder="1" applyAlignment="1">
      <alignment horizontal="center" vertical="center"/>
    </xf>
    <xf numFmtId="38" fontId="13" fillId="0" borderId="37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38" fontId="13" fillId="0" borderId="18" xfId="1" applyFont="1" applyBorder="1" applyAlignment="1">
      <alignment horizontal="center" vertical="center"/>
    </xf>
    <xf numFmtId="38" fontId="13" fillId="0" borderId="40" xfId="1" applyFont="1" applyBorder="1" applyAlignment="1">
      <alignment horizontal="center" vertical="center"/>
    </xf>
    <xf numFmtId="38" fontId="13" fillId="0" borderId="1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792480</xdr:colOff>
      <xdr:row>8</xdr:row>
      <xdr:rowOff>49530</xdr:rowOff>
    </xdr:from>
    <xdr:to>
      <xdr:col>12</xdr:col>
      <xdr:colOff>1152786</xdr:colOff>
      <xdr:row>8</xdr:row>
      <xdr:rowOff>354330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9E3F13-3756-4C57-AADE-2F241783ADC4}"/>
            </a:ext>
          </a:extLst>
        </xdr:cNvPr>
        <xdr:cNvSpPr/>
      </xdr:nvSpPr>
      <xdr:spPr>
        <a:xfrm>
          <a:off x="6324600" y="2819400"/>
          <a:ext cx="36195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D42"/>
  <sheetViews>
    <sheetView tabSelected="1" workbookViewId="0">
      <selection activeCell="M12" sqref="M12"/>
    </sheetView>
  </sheetViews>
  <sheetFormatPr defaultColWidth="9" defaultRowHeight="23.15" customHeight="1" x14ac:dyDescent="0.2"/>
  <cols>
    <col min="1" max="1" width="4.08984375" bestFit="1" customWidth="1"/>
    <col min="2" max="2" width="9.6328125" customWidth="1"/>
    <col min="3" max="3" width="4.26953125" bestFit="1" customWidth="1"/>
    <col min="4" max="4" width="4.08984375" bestFit="1" customWidth="1"/>
    <col min="5" max="9" width="3.6328125" customWidth="1"/>
    <col min="10" max="10" width="9" bestFit="1" customWidth="1"/>
    <col min="11" max="12" width="4.6328125" customWidth="1"/>
    <col min="13" max="14" width="12.6328125" customWidth="1"/>
    <col min="15" max="15" width="12.08984375" customWidth="1"/>
    <col min="16" max="17" width="9" style="3"/>
    <col min="18" max="18" width="9" style="3" customWidth="1"/>
    <col min="19" max="19" width="2.453125" bestFit="1" customWidth="1"/>
    <col min="20" max="20" width="8" customWidth="1"/>
    <col min="21" max="21" width="2.453125" bestFit="1" customWidth="1"/>
    <col min="22" max="22" width="7.08984375" bestFit="1" customWidth="1"/>
    <col min="23" max="23" width="2.453125" bestFit="1" customWidth="1"/>
    <col min="24" max="24" width="7.08984375" bestFit="1" customWidth="1"/>
    <col min="25" max="25" width="2.453125" bestFit="1" customWidth="1"/>
    <col min="26" max="26" width="7.08984375" bestFit="1" customWidth="1"/>
    <col min="27" max="27" width="2.453125" bestFit="1" customWidth="1"/>
    <col min="28" max="28" width="7.08984375" bestFit="1" customWidth="1"/>
    <col min="29" max="29" width="2.453125" bestFit="1" customWidth="1"/>
    <col min="30" max="30" width="7.08984375" bestFit="1" customWidth="1"/>
  </cols>
  <sheetData>
    <row r="1" spans="1:30" ht="23.15" customHeight="1" x14ac:dyDescent="0.2">
      <c r="B1" s="18" t="s">
        <v>43</v>
      </c>
      <c r="C1" s="18"/>
      <c r="D1" s="18"/>
    </row>
    <row r="2" spans="1:30" ht="23.15" customHeight="1" x14ac:dyDescent="0.2">
      <c r="B2" s="18" t="s">
        <v>34</v>
      </c>
      <c r="C2" s="18"/>
      <c r="D2" s="18"/>
    </row>
    <row r="3" spans="1:30" ht="23.15" customHeight="1" x14ac:dyDescent="0.2">
      <c r="B3" s="18" t="s">
        <v>38</v>
      </c>
      <c r="C3" s="18"/>
      <c r="D3" s="18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0" ht="23.15" customHeight="1" x14ac:dyDescent="0.2">
      <c r="B4" s="90" t="s">
        <v>32</v>
      </c>
      <c r="C4" s="90"/>
      <c r="D4" s="90"/>
      <c r="E4" s="94">
        <v>1500</v>
      </c>
      <c r="F4" s="94"/>
      <c r="G4" s="94"/>
      <c r="H4" s="33"/>
      <c r="I4" s="33"/>
      <c r="J4" s="38">
        <f>E4/10</f>
        <v>150</v>
      </c>
      <c r="K4" s="87" t="s">
        <v>41</v>
      </c>
      <c r="L4" s="88"/>
      <c r="M4" s="55">
        <v>3000</v>
      </c>
      <c r="N4" s="24">
        <f>M4/10</f>
        <v>300</v>
      </c>
      <c r="O4" s="24"/>
      <c r="P4" s="24"/>
      <c r="Q4" s="24"/>
      <c r="R4" s="24">
        <v>0</v>
      </c>
      <c r="S4" s="24"/>
      <c r="T4" s="24">
        <v>1</v>
      </c>
      <c r="U4" s="24"/>
      <c r="V4" s="24"/>
      <c r="W4" s="24"/>
      <c r="X4" s="24"/>
      <c r="Y4" s="24"/>
      <c r="Z4" s="24">
        <v>1</v>
      </c>
      <c r="AA4" s="24"/>
      <c r="AB4" s="24"/>
      <c r="AC4" s="24"/>
      <c r="AD4" s="24"/>
    </row>
    <row r="5" spans="1:30" ht="23.15" customHeight="1" x14ac:dyDescent="0.2">
      <c r="B5" s="90" t="s">
        <v>29</v>
      </c>
      <c r="C5" s="90"/>
      <c r="D5" s="90"/>
      <c r="E5" s="33">
        <v>1</v>
      </c>
      <c r="F5" s="33" t="s">
        <v>31</v>
      </c>
      <c r="G5" s="33"/>
      <c r="H5" s="33"/>
      <c r="I5" s="33">
        <v>2</v>
      </c>
      <c r="J5" s="89" t="s">
        <v>31</v>
      </c>
      <c r="K5" s="89"/>
      <c r="L5" s="33">
        <v>3</v>
      </c>
      <c r="M5" s="34" t="s">
        <v>30</v>
      </c>
      <c r="N5" s="24"/>
      <c r="O5" s="24"/>
      <c r="P5" s="24"/>
      <c r="Q5" s="24"/>
      <c r="R5" s="24">
        <f>E5</f>
        <v>1</v>
      </c>
      <c r="S5" s="24"/>
      <c r="T5" s="24">
        <v>1</v>
      </c>
      <c r="U5" s="24"/>
      <c r="V5" s="24">
        <f>J4*E5</f>
        <v>150</v>
      </c>
      <c r="W5" s="24"/>
      <c r="X5" s="53">
        <f>$E$4-V5</f>
        <v>1350</v>
      </c>
      <c r="Y5" s="24"/>
      <c r="Z5" s="24">
        <v>1</v>
      </c>
      <c r="AA5" s="24"/>
      <c r="AB5" s="24">
        <f>P4*K5</f>
        <v>0</v>
      </c>
      <c r="AC5" s="24"/>
      <c r="AD5" s="53">
        <v>300</v>
      </c>
    </row>
    <row r="6" spans="1:30" ht="23.15" customHeight="1" x14ac:dyDescent="0.2">
      <c r="N6" s="24"/>
      <c r="O6" s="24"/>
      <c r="P6" s="24"/>
      <c r="Q6" s="24"/>
      <c r="R6" s="24">
        <f>I5</f>
        <v>2</v>
      </c>
      <c r="S6" s="24"/>
      <c r="T6" s="24">
        <v>2</v>
      </c>
      <c r="U6" s="24"/>
      <c r="V6" s="24">
        <f>J4*I5</f>
        <v>300</v>
      </c>
      <c r="W6" s="24"/>
      <c r="X6" s="53">
        <f>$E$4-V6</f>
        <v>1200</v>
      </c>
      <c r="Y6" s="24"/>
      <c r="Z6" s="24">
        <v>2</v>
      </c>
      <c r="AA6" s="24"/>
      <c r="AB6" s="24">
        <f>P4*O5</f>
        <v>0</v>
      </c>
      <c r="AC6" s="24"/>
      <c r="AD6" s="53">
        <v>600</v>
      </c>
    </row>
    <row r="7" spans="1:30" ht="23.15" customHeight="1" x14ac:dyDescent="0.2">
      <c r="A7" s="3"/>
      <c r="B7" s="51" t="s">
        <v>45</v>
      </c>
      <c r="C7" s="56">
        <v>7</v>
      </c>
      <c r="D7" s="4" t="s">
        <v>28</v>
      </c>
      <c r="E7" s="57">
        <v>4</v>
      </c>
      <c r="F7" s="5" t="s">
        <v>15</v>
      </c>
      <c r="G7" s="5"/>
      <c r="H7" s="21" t="s">
        <v>39</v>
      </c>
      <c r="I7" s="3"/>
      <c r="J7" s="5"/>
      <c r="K7" s="5"/>
      <c r="L7" s="5"/>
      <c r="M7" s="5"/>
      <c r="N7" s="24"/>
      <c r="O7" s="24"/>
      <c r="P7" s="24"/>
      <c r="Q7" s="24"/>
      <c r="R7" s="24">
        <v>3</v>
      </c>
      <c r="S7" s="24"/>
      <c r="T7" s="24">
        <v>3</v>
      </c>
      <c r="U7" s="24"/>
      <c r="V7" s="24">
        <f>J4*L5</f>
        <v>450</v>
      </c>
      <c r="W7" s="24"/>
      <c r="X7" s="53">
        <f>$E$4-V7</f>
        <v>1050</v>
      </c>
      <c r="Y7" s="24"/>
      <c r="Z7" s="24">
        <v>3</v>
      </c>
      <c r="AA7" s="24"/>
      <c r="AB7" s="24">
        <f>P4*R5</f>
        <v>0</v>
      </c>
      <c r="AC7" s="24"/>
      <c r="AD7" s="53">
        <v>900</v>
      </c>
    </row>
    <row r="8" spans="1:30" ht="12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</row>
    <row r="9" spans="1:30" ht="23.15" customHeight="1" x14ac:dyDescent="0.2">
      <c r="A9" s="3"/>
      <c r="B9" s="3"/>
      <c r="C9" s="3"/>
      <c r="D9" s="3"/>
      <c r="E9" s="3"/>
      <c r="F9" s="3"/>
      <c r="G9" s="3"/>
      <c r="H9" s="3"/>
      <c r="I9" s="6"/>
      <c r="J9" s="2" t="s">
        <v>20</v>
      </c>
      <c r="K9" s="79"/>
      <c r="L9" s="80"/>
      <c r="M9" s="80"/>
      <c r="N9" s="81"/>
      <c r="O9" s="50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0" ht="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0" ht="45" customHeight="1" x14ac:dyDescent="0.2">
      <c r="A11" s="2" t="s">
        <v>12</v>
      </c>
      <c r="B11" s="91" t="s">
        <v>13</v>
      </c>
      <c r="C11" s="92"/>
      <c r="D11" s="93"/>
      <c r="E11" s="91" t="s">
        <v>14</v>
      </c>
      <c r="F11" s="92"/>
      <c r="G11" s="92"/>
      <c r="H11" s="92"/>
      <c r="I11" s="93"/>
      <c r="J11" s="7" t="s">
        <v>19</v>
      </c>
      <c r="K11" s="82" t="s">
        <v>22</v>
      </c>
      <c r="L11" s="83"/>
      <c r="M11" s="7" t="s">
        <v>23</v>
      </c>
      <c r="N11" s="2" t="s">
        <v>24</v>
      </c>
      <c r="O11" s="7" t="s">
        <v>42</v>
      </c>
      <c r="S11" s="31">
        <f>E5</f>
        <v>1</v>
      </c>
      <c r="T11" s="25" t="s">
        <v>30</v>
      </c>
      <c r="U11" s="31">
        <f>I5</f>
        <v>2</v>
      </c>
      <c r="V11" s="25" t="s">
        <v>30</v>
      </c>
      <c r="W11" s="31">
        <f>L5</f>
        <v>3</v>
      </c>
      <c r="X11" s="25" t="s">
        <v>30</v>
      </c>
      <c r="Y11" s="31">
        <f>E5</f>
        <v>1</v>
      </c>
      <c r="Z11" s="25" t="s">
        <v>30</v>
      </c>
      <c r="AA11" s="31">
        <f>I5</f>
        <v>2</v>
      </c>
      <c r="AB11" s="25" t="s">
        <v>30</v>
      </c>
      <c r="AC11" s="31">
        <f>L5</f>
        <v>3</v>
      </c>
      <c r="AD11" s="25" t="s">
        <v>30</v>
      </c>
    </row>
    <row r="12" spans="1:30" ht="23.15" customHeight="1" x14ac:dyDescent="0.2">
      <c r="A12" s="2">
        <v>1</v>
      </c>
      <c r="B12" s="84"/>
      <c r="C12" s="85"/>
      <c r="D12" s="86"/>
      <c r="E12" s="58"/>
      <c r="F12" s="59"/>
      <c r="G12" s="59"/>
      <c r="H12" s="59"/>
      <c r="I12" s="60"/>
      <c r="J12" s="2" t="str">
        <f>IF(COUNT(E12:I12)=0,"",COUNT(E12:I12))</f>
        <v/>
      </c>
      <c r="K12" s="67">
        <v>1</v>
      </c>
      <c r="L12" s="22" t="str">
        <f>IF(K12=0,"","割")</f>
        <v>割</v>
      </c>
      <c r="M12" s="23">
        <f>IF(J12="",0,(J12*K12*$J$4)+(O12*K12*$N$4))</f>
        <v>0</v>
      </c>
      <c r="N12" s="23">
        <f>IF(OR(J12="",K12=""),0,(J12*Q12))</f>
        <v>0</v>
      </c>
      <c r="O12" s="70"/>
      <c r="P12" s="52">
        <f>K12*$J$4</f>
        <v>150</v>
      </c>
      <c r="Q12" s="52">
        <f>$E$4-P12</f>
        <v>1350</v>
      </c>
      <c r="R12" s="52">
        <f>VLOOKUP(K12,$R$4:$T$7,3,TRUE)</f>
        <v>1</v>
      </c>
      <c r="S12" s="32"/>
      <c r="T12" s="25" t="str">
        <f t="shared" ref="T12:T41" si="0">IF(R12=1,J12,0)</f>
        <v/>
      </c>
      <c r="U12" s="31"/>
      <c r="V12" s="25">
        <f t="shared" ref="V12:V41" si="1">IF(R12=2,J12,0)</f>
        <v>0</v>
      </c>
      <c r="W12" s="31"/>
      <c r="X12" s="25">
        <f>IF(R12=3,J12,0)</f>
        <v>0</v>
      </c>
      <c r="Y12" s="32"/>
      <c r="Z12" s="25">
        <f>IF(R12=1,O12,0)</f>
        <v>0</v>
      </c>
      <c r="AA12" s="31"/>
      <c r="AB12" s="25">
        <f>IF(R12=2,O12,0)</f>
        <v>0</v>
      </c>
      <c r="AC12" s="31"/>
      <c r="AD12" s="25">
        <f>IF(R12=3,O12,0)</f>
        <v>0</v>
      </c>
    </row>
    <row r="13" spans="1:30" ht="23.15" customHeight="1" x14ac:dyDescent="0.2">
      <c r="A13" s="8">
        <v>2</v>
      </c>
      <c r="B13" s="84"/>
      <c r="C13" s="85"/>
      <c r="D13" s="86"/>
      <c r="E13" s="61"/>
      <c r="F13" s="62"/>
      <c r="G13" s="62"/>
      <c r="H13" s="62"/>
      <c r="I13" s="63"/>
      <c r="J13" s="8" t="str">
        <f t="shared" ref="J13:J41" si="2">IF(COUNT(E13:I13)=0,"",COUNT(E13:I13))</f>
        <v/>
      </c>
      <c r="K13" s="68"/>
      <c r="L13" s="22" t="str">
        <f t="shared" ref="L13:L41" si="3">IF(K13=0,"","割")</f>
        <v/>
      </c>
      <c r="M13" s="23">
        <f t="shared" ref="M13:M41" si="4">IF(J13="",0,(J13*K13*$J$4)+(O13*K13*$N$4))</f>
        <v>0</v>
      </c>
      <c r="N13" s="23">
        <f t="shared" ref="N13:N41" si="5">IF(OR(J13="",K13=""),0,(J13*Q13))</f>
        <v>0</v>
      </c>
      <c r="O13" s="70"/>
      <c r="P13" s="52">
        <f>K13*$J$4</f>
        <v>0</v>
      </c>
      <c r="Q13" s="52">
        <f>$E$4-P13</f>
        <v>1500</v>
      </c>
      <c r="R13" s="52">
        <f t="shared" ref="R13:R41" si="6">VLOOKUP(K13,$R$4:$T$7,3,TRUE)</f>
        <v>1</v>
      </c>
      <c r="S13" s="32"/>
      <c r="T13" s="25" t="str">
        <f t="shared" si="0"/>
        <v/>
      </c>
      <c r="U13" s="31"/>
      <c r="V13" s="25">
        <f t="shared" si="1"/>
        <v>0</v>
      </c>
      <c r="W13" s="31"/>
      <c r="X13" s="25">
        <f t="shared" ref="X13:X41" si="7">IF(R13=3,J13,0)</f>
        <v>0</v>
      </c>
      <c r="Y13" s="32"/>
      <c r="Z13" s="25">
        <f t="shared" ref="Z13:Z41" si="8">IF(R13=1,O13,0)</f>
        <v>0</v>
      </c>
      <c r="AA13" s="31"/>
      <c r="AB13" s="25">
        <f>IF(R13=2,O13,0)</f>
        <v>0</v>
      </c>
      <c r="AC13" s="31"/>
      <c r="AD13" s="25">
        <f t="shared" ref="AD13:AD41" si="9">IF(R13=3,O13,0)</f>
        <v>0</v>
      </c>
    </row>
    <row r="14" spans="1:30" ht="23.15" customHeight="1" x14ac:dyDescent="0.2">
      <c r="A14" s="2">
        <v>3</v>
      </c>
      <c r="B14" s="84"/>
      <c r="C14" s="85"/>
      <c r="D14" s="86"/>
      <c r="E14" s="58"/>
      <c r="F14" s="59"/>
      <c r="G14" s="59"/>
      <c r="H14" s="59"/>
      <c r="I14" s="60"/>
      <c r="J14" s="2" t="str">
        <f t="shared" si="2"/>
        <v/>
      </c>
      <c r="K14" s="67"/>
      <c r="L14" s="22" t="str">
        <f t="shared" si="3"/>
        <v/>
      </c>
      <c r="M14" s="23">
        <f t="shared" si="4"/>
        <v>0</v>
      </c>
      <c r="N14" s="23">
        <f t="shared" si="5"/>
        <v>0</v>
      </c>
      <c r="O14" s="70"/>
      <c r="P14" s="52">
        <f t="shared" ref="P14:P41" si="10">K14*$J$4</f>
        <v>0</v>
      </c>
      <c r="Q14" s="52">
        <f t="shared" ref="Q14:Q41" si="11">$E$4-P14</f>
        <v>1500</v>
      </c>
      <c r="R14" s="52">
        <f t="shared" si="6"/>
        <v>1</v>
      </c>
      <c r="S14" s="32"/>
      <c r="T14" s="25" t="str">
        <f t="shared" si="0"/>
        <v/>
      </c>
      <c r="U14" s="31"/>
      <c r="V14" s="25">
        <f t="shared" si="1"/>
        <v>0</v>
      </c>
      <c r="W14" s="31"/>
      <c r="X14" s="25">
        <f t="shared" si="7"/>
        <v>0</v>
      </c>
      <c r="Y14" s="32"/>
      <c r="Z14" s="25">
        <f t="shared" si="8"/>
        <v>0</v>
      </c>
      <c r="AA14" s="31"/>
      <c r="AB14" s="25">
        <f t="shared" ref="AB14:AB41" si="12">IF(R14=2,O14,0)</f>
        <v>0</v>
      </c>
      <c r="AC14" s="31"/>
      <c r="AD14" s="25">
        <f t="shared" si="9"/>
        <v>0</v>
      </c>
    </row>
    <row r="15" spans="1:30" ht="23.15" customHeight="1" x14ac:dyDescent="0.2">
      <c r="A15" s="9">
        <v>4</v>
      </c>
      <c r="B15" s="84"/>
      <c r="C15" s="85"/>
      <c r="D15" s="86"/>
      <c r="E15" s="64"/>
      <c r="F15" s="65"/>
      <c r="G15" s="65"/>
      <c r="H15" s="65"/>
      <c r="I15" s="66"/>
      <c r="J15" s="9" t="str">
        <f t="shared" si="2"/>
        <v/>
      </c>
      <c r="K15" s="69"/>
      <c r="L15" s="22" t="str">
        <f t="shared" si="3"/>
        <v/>
      </c>
      <c r="M15" s="23">
        <f t="shared" si="4"/>
        <v>0</v>
      </c>
      <c r="N15" s="23">
        <f t="shared" si="5"/>
        <v>0</v>
      </c>
      <c r="O15" s="70"/>
      <c r="P15" s="52">
        <f t="shared" si="10"/>
        <v>0</v>
      </c>
      <c r="Q15" s="52">
        <f t="shared" si="11"/>
        <v>1500</v>
      </c>
      <c r="R15" s="52">
        <f t="shared" si="6"/>
        <v>1</v>
      </c>
      <c r="S15" s="32"/>
      <c r="T15" s="25" t="str">
        <f t="shared" si="0"/>
        <v/>
      </c>
      <c r="U15" s="31"/>
      <c r="V15" s="25">
        <f t="shared" si="1"/>
        <v>0</v>
      </c>
      <c r="W15" s="31"/>
      <c r="X15" s="25">
        <f t="shared" si="7"/>
        <v>0</v>
      </c>
      <c r="Y15" s="32"/>
      <c r="Z15" s="25">
        <f t="shared" si="8"/>
        <v>0</v>
      </c>
      <c r="AA15" s="31"/>
      <c r="AB15" s="25">
        <f t="shared" si="12"/>
        <v>0</v>
      </c>
      <c r="AC15" s="31"/>
      <c r="AD15" s="25">
        <f t="shared" si="9"/>
        <v>0</v>
      </c>
    </row>
    <row r="16" spans="1:30" ht="23.15" customHeight="1" x14ac:dyDescent="0.2">
      <c r="A16" s="2">
        <v>5</v>
      </c>
      <c r="B16" s="84"/>
      <c r="C16" s="85"/>
      <c r="D16" s="86"/>
      <c r="E16" s="58"/>
      <c r="F16" s="59"/>
      <c r="G16" s="59"/>
      <c r="H16" s="59"/>
      <c r="I16" s="60"/>
      <c r="J16" s="2" t="str">
        <f t="shared" si="2"/>
        <v/>
      </c>
      <c r="K16" s="67"/>
      <c r="L16" s="22" t="str">
        <f t="shared" si="3"/>
        <v/>
      </c>
      <c r="M16" s="23">
        <f t="shared" si="4"/>
        <v>0</v>
      </c>
      <c r="N16" s="23">
        <f t="shared" si="5"/>
        <v>0</v>
      </c>
      <c r="O16" s="70"/>
      <c r="P16" s="52">
        <f t="shared" si="10"/>
        <v>0</v>
      </c>
      <c r="Q16" s="52">
        <f t="shared" si="11"/>
        <v>1500</v>
      </c>
      <c r="R16" s="52">
        <f t="shared" si="6"/>
        <v>1</v>
      </c>
      <c r="S16" s="32"/>
      <c r="T16" s="25" t="str">
        <f t="shared" si="0"/>
        <v/>
      </c>
      <c r="U16" s="31"/>
      <c r="V16" s="25">
        <f t="shared" si="1"/>
        <v>0</v>
      </c>
      <c r="W16" s="31"/>
      <c r="X16" s="25">
        <f t="shared" si="7"/>
        <v>0</v>
      </c>
      <c r="Y16" s="32"/>
      <c r="Z16" s="25">
        <f t="shared" si="8"/>
        <v>0</v>
      </c>
      <c r="AA16" s="31"/>
      <c r="AB16" s="25">
        <f t="shared" si="12"/>
        <v>0</v>
      </c>
      <c r="AC16" s="31"/>
      <c r="AD16" s="25">
        <f t="shared" si="9"/>
        <v>0</v>
      </c>
    </row>
    <row r="17" spans="1:30" ht="23.15" customHeight="1" x14ac:dyDescent="0.2">
      <c r="A17" s="2">
        <v>6</v>
      </c>
      <c r="B17" s="84"/>
      <c r="C17" s="85"/>
      <c r="D17" s="86"/>
      <c r="E17" s="58"/>
      <c r="F17" s="59"/>
      <c r="G17" s="59"/>
      <c r="H17" s="59"/>
      <c r="I17" s="60"/>
      <c r="J17" s="2" t="str">
        <f t="shared" si="2"/>
        <v/>
      </c>
      <c r="K17" s="67"/>
      <c r="L17" s="22" t="str">
        <f t="shared" si="3"/>
        <v/>
      </c>
      <c r="M17" s="23">
        <f t="shared" si="4"/>
        <v>0</v>
      </c>
      <c r="N17" s="23">
        <f t="shared" si="5"/>
        <v>0</v>
      </c>
      <c r="O17" s="70"/>
      <c r="P17" s="52">
        <f t="shared" si="10"/>
        <v>0</v>
      </c>
      <c r="Q17" s="52">
        <f t="shared" si="11"/>
        <v>1500</v>
      </c>
      <c r="R17" s="52">
        <f t="shared" si="6"/>
        <v>1</v>
      </c>
      <c r="S17" s="32"/>
      <c r="T17" s="25" t="str">
        <f t="shared" si="0"/>
        <v/>
      </c>
      <c r="U17" s="31"/>
      <c r="V17" s="25">
        <f t="shared" si="1"/>
        <v>0</v>
      </c>
      <c r="W17" s="31"/>
      <c r="X17" s="25">
        <f t="shared" si="7"/>
        <v>0</v>
      </c>
      <c r="Y17" s="32"/>
      <c r="Z17" s="25">
        <f t="shared" si="8"/>
        <v>0</v>
      </c>
      <c r="AA17" s="31"/>
      <c r="AB17" s="25">
        <f t="shared" si="12"/>
        <v>0</v>
      </c>
      <c r="AC17" s="31"/>
      <c r="AD17" s="25">
        <f t="shared" si="9"/>
        <v>0</v>
      </c>
    </row>
    <row r="18" spans="1:30" ht="23.15" customHeight="1" x14ac:dyDescent="0.2">
      <c r="A18" s="2">
        <v>7</v>
      </c>
      <c r="B18" s="84"/>
      <c r="C18" s="85"/>
      <c r="D18" s="86"/>
      <c r="E18" s="58"/>
      <c r="F18" s="59"/>
      <c r="G18" s="59"/>
      <c r="H18" s="59"/>
      <c r="I18" s="60"/>
      <c r="J18" s="2" t="str">
        <f t="shared" si="2"/>
        <v/>
      </c>
      <c r="K18" s="67"/>
      <c r="L18" s="22" t="str">
        <f t="shared" si="3"/>
        <v/>
      </c>
      <c r="M18" s="23">
        <f t="shared" si="4"/>
        <v>0</v>
      </c>
      <c r="N18" s="23">
        <f t="shared" si="5"/>
        <v>0</v>
      </c>
      <c r="O18" s="70"/>
      <c r="P18" s="52">
        <f>K18*$J$4</f>
        <v>0</v>
      </c>
      <c r="Q18" s="52">
        <f>$E$4-P18</f>
        <v>1500</v>
      </c>
      <c r="R18" s="52">
        <f t="shared" si="6"/>
        <v>1</v>
      </c>
      <c r="S18" s="32"/>
      <c r="T18" s="25" t="str">
        <f t="shared" si="0"/>
        <v/>
      </c>
      <c r="U18" s="31"/>
      <c r="V18" s="25">
        <f t="shared" si="1"/>
        <v>0</v>
      </c>
      <c r="W18" s="31"/>
      <c r="X18" s="25">
        <f t="shared" si="7"/>
        <v>0</v>
      </c>
      <c r="Y18" s="32"/>
      <c r="Z18" s="25">
        <f t="shared" si="8"/>
        <v>0</v>
      </c>
      <c r="AA18" s="31"/>
      <c r="AB18" s="25">
        <f t="shared" si="12"/>
        <v>0</v>
      </c>
      <c r="AC18" s="31"/>
      <c r="AD18" s="25">
        <f t="shared" si="9"/>
        <v>0</v>
      </c>
    </row>
    <row r="19" spans="1:30" ht="23.15" customHeight="1" x14ac:dyDescent="0.2">
      <c r="A19" s="2">
        <v>8</v>
      </c>
      <c r="B19" s="84"/>
      <c r="C19" s="85"/>
      <c r="D19" s="86"/>
      <c r="E19" s="58"/>
      <c r="F19" s="59"/>
      <c r="G19" s="59"/>
      <c r="H19" s="59"/>
      <c r="I19" s="60"/>
      <c r="J19" s="2" t="str">
        <f t="shared" si="2"/>
        <v/>
      </c>
      <c r="K19" s="67"/>
      <c r="L19" s="22" t="str">
        <f t="shared" si="3"/>
        <v/>
      </c>
      <c r="M19" s="23">
        <f t="shared" si="4"/>
        <v>0</v>
      </c>
      <c r="N19" s="23">
        <f t="shared" si="5"/>
        <v>0</v>
      </c>
      <c r="O19" s="70"/>
      <c r="P19" s="52">
        <f>K19*$J$4</f>
        <v>0</v>
      </c>
      <c r="Q19" s="52">
        <f t="shared" si="11"/>
        <v>1500</v>
      </c>
      <c r="R19" s="52">
        <f t="shared" si="6"/>
        <v>1</v>
      </c>
      <c r="S19" s="32"/>
      <c r="T19" s="25" t="str">
        <f t="shared" si="0"/>
        <v/>
      </c>
      <c r="U19" s="31"/>
      <c r="V19" s="25">
        <f t="shared" si="1"/>
        <v>0</v>
      </c>
      <c r="W19" s="31"/>
      <c r="X19" s="25">
        <f t="shared" si="7"/>
        <v>0</v>
      </c>
      <c r="Y19" s="32"/>
      <c r="Z19" s="25">
        <f t="shared" si="8"/>
        <v>0</v>
      </c>
      <c r="AA19" s="31"/>
      <c r="AB19" s="25">
        <f t="shared" si="12"/>
        <v>0</v>
      </c>
      <c r="AC19" s="31"/>
      <c r="AD19" s="25">
        <f t="shared" si="9"/>
        <v>0</v>
      </c>
    </row>
    <row r="20" spans="1:30" ht="23.15" customHeight="1" x14ac:dyDescent="0.2">
      <c r="A20" s="2">
        <v>9</v>
      </c>
      <c r="B20" s="84"/>
      <c r="C20" s="85"/>
      <c r="D20" s="86"/>
      <c r="E20" s="58"/>
      <c r="F20" s="59"/>
      <c r="G20" s="59"/>
      <c r="H20" s="59"/>
      <c r="I20" s="60"/>
      <c r="J20" s="2" t="str">
        <f t="shared" si="2"/>
        <v/>
      </c>
      <c r="K20" s="67"/>
      <c r="L20" s="22" t="str">
        <f t="shared" si="3"/>
        <v/>
      </c>
      <c r="M20" s="23">
        <f t="shared" si="4"/>
        <v>0</v>
      </c>
      <c r="N20" s="23">
        <f t="shared" si="5"/>
        <v>0</v>
      </c>
      <c r="O20" s="70"/>
      <c r="P20" s="52">
        <f t="shared" si="10"/>
        <v>0</v>
      </c>
      <c r="Q20" s="52">
        <f t="shared" si="11"/>
        <v>1500</v>
      </c>
      <c r="R20" s="52">
        <f t="shared" si="6"/>
        <v>1</v>
      </c>
      <c r="S20" s="32"/>
      <c r="T20" s="25" t="str">
        <f t="shared" si="0"/>
        <v/>
      </c>
      <c r="U20" s="31"/>
      <c r="V20" s="25">
        <f t="shared" si="1"/>
        <v>0</v>
      </c>
      <c r="W20" s="31"/>
      <c r="X20" s="25">
        <f t="shared" si="7"/>
        <v>0</v>
      </c>
      <c r="Y20" s="32"/>
      <c r="Z20" s="25">
        <f t="shared" si="8"/>
        <v>0</v>
      </c>
      <c r="AA20" s="31"/>
      <c r="AB20" s="25">
        <f t="shared" si="12"/>
        <v>0</v>
      </c>
      <c r="AC20" s="31"/>
      <c r="AD20" s="25">
        <f t="shared" si="9"/>
        <v>0</v>
      </c>
    </row>
    <row r="21" spans="1:30" ht="23.15" customHeight="1" x14ac:dyDescent="0.2">
      <c r="A21" s="2">
        <v>10</v>
      </c>
      <c r="B21" s="84"/>
      <c r="C21" s="85"/>
      <c r="D21" s="86"/>
      <c r="E21" s="58"/>
      <c r="F21" s="59"/>
      <c r="G21" s="59"/>
      <c r="H21" s="59"/>
      <c r="I21" s="60"/>
      <c r="J21" s="2" t="str">
        <f t="shared" si="2"/>
        <v/>
      </c>
      <c r="K21" s="67"/>
      <c r="L21" s="22" t="str">
        <f t="shared" si="3"/>
        <v/>
      </c>
      <c r="M21" s="23">
        <f t="shared" si="4"/>
        <v>0</v>
      </c>
      <c r="N21" s="23">
        <f t="shared" si="5"/>
        <v>0</v>
      </c>
      <c r="O21" s="70"/>
      <c r="P21" s="52">
        <f t="shared" si="10"/>
        <v>0</v>
      </c>
      <c r="Q21" s="52">
        <f t="shared" si="11"/>
        <v>1500</v>
      </c>
      <c r="R21" s="52">
        <f t="shared" si="6"/>
        <v>1</v>
      </c>
      <c r="S21" s="32"/>
      <c r="T21" s="25" t="str">
        <f t="shared" si="0"/>
        <v/>
      </c>
      <c r="U21" s="31"/>
      <c r="V21" s="25">
        <f t="shared" si="1"/>
        <v>0</v>
      </c>
      <c r="W21" s="31"/>
      <c r="X21" s="25">
        <f t="shared" si="7"/>
        <v>0</v>
      </c>
      <c r="Y21" s="32"/>
      <c r="Z21" s="25">
        <f t="shared" si="8"/>
        <v>0</v>
      </c>
      <c r="AA21" s="31"/>
      <c r="AB21" s="25">
        <f t="shared" si="12"/>
        <v>0</v>
      </c>
      <c r="AC21" s="31"/>
      <c r="AD21" s="25">
        <f t="shared" si="9"/>
        <v>0</v>
      </c>
    </row>
    <row r="22" spans="1:30" ht="23.15" customHeight="1" x14ac:dyDescent="0.2">
      <c r="A22" s="2">
        <v>11</v>
      </c>
      <c r="B22" s="84"/>
      <c r="C22" s="85"/>
      <c r="D22" s="86"/>
      <c r="E22" s="58"/>
      <c r="F22" s="59"/>
      <c r="G22" s="59"/>
      <c r="H22" s="59"/>
      <c r="I22" s="60"/>
      <c r="J22" s="2" t="str">
        <f t="shared" si="2"/>
        <v/>
      </c>
      <c r="K22" s="67"/>
      <c r="L22" s="22" t="str">
        <f t="shared" si="3"/>
        <v/>
      </c>
      <c r="M22" s="23">
        <f t="shared" si="4"/>
        <v>0</v>
      </c>
      <c r="N22" s="23">
        <f t="shared" si="5"/>
        <v>0</v>
      </c>
      <c r="O22" s="70"/>
      <c r="P22" s="52">
        <f t="shared" si="10"/>
        <v>0</v>
      </c>
      <c r="Q22" s="52">
        <f t="shared" si="11"/>
        <v>1500</v>
      </c>
      <c r="R22" s="52">
        <f t="shared" si="6"/>
        <v>1</v>
      </c>
      <c r="S22" s="32"/>
      <c r="T22" s="25" t="str">
        <f t="shared" si="0"/>
        <v/>
      </c>
      <c r="U22" s="31"/>
      <c r="V22" s="25">
        <f t="shared" si="1"/>
        <v>0</v>
      </c>
      <c r="W22" s="31"/>
      <c r="X22" s="25">
        <f t="shared" si="7"/>
        <v>0</v>
      </c>
      <c r="Y22" s="32"/>
      <c r="Z22" s="25">
        <f t="shared" si="8"/>
        <v>0</v>
      </c>
      <c r="AA22" s="31"/>
      <c r="AB22" s="25">
        <f t="shared" si="12"/>
        <v>0</v>
      </c>
      <c r="AC22" s="31"/>
      <c r="AD22" s="25">
        <f t="shared" si="9"/>
        <v>0</v>
      </c>
    </row>
    <row r="23" spans="1:30" ht="23.15" customHeight="1" x14ac:dyDescent="0.2">
      <c r="A23" s="2">
        <v>12</v>
      </c>
      <c r="B23" s="84"/>
      <c r="C23" s="85"/>
      <c r="D23" s="86"/>
      <c r="E23" s="58"/>
      <c r="F23" s="59"/>
      <c r="G23" s="59"/>
      <c r="H23" s="59"/>
      <c r="I23" s="60"/>
      <c r="J23" s="2" t="str">
        <f t="shared" si="2"/>
        <v/>
      </c>
      <c r="K23" s="67"/>
      <c r="L23" s="22" t="str">
        <f t="shared" si="3"/>
        <v/>
      </c>
      <c r="M23" s="23">
        <f t="shared" si="4"/>
        <v>0</v>
      </c>
      <c r="N23" s="23">
        <f t="shared" si="5"/>
        <v>0</v>
      </c>
      <c r="O23" s="70"/>
      <c r="P23" s="52">
        <f t="shared" si="10"/>
        <v>0</v>
      </c>
      <c r="Q23" s="52">
        <f t="shared" si="11"/>
        <v>1500</v>
      </c>
      <c r="R23" s="52">
        <f t="shared" si="6"/>
        <v>1</v>
      </c>
      <c r="S23" s="32"/>
      <c r="T23" s="25" t="str">
        <f t="shared" si="0"/>
        <v/>
      </c>
      <c r="U23" s="31"/>
      <c r="V23" s="25">
        <f t="shared" si="1"/>
        <v>0</v>
      </c>
      <c r="W23" s="31"/>
      <c r="X23" s="25">
        <f t="shared" si="7"/>
        <v>0</v>
      </c>
      <c r="Y23" s="32"/>
      <c r="Z23" s="25">
        <f t="shared" si="8"/>
        <v>0</v>
      </c>
      <c r="AA23" s="31"/>
      <c r="AB23" s="25">
        <f t="shared" si="12"/>
        <v>0</v>
      </c>
      <c r="AC23" s="31"/>
      <c r="AD23" s="25">
        <f t="shared" si="9"/>
        <v>0</v>
      </c>
    </row>
    <row r="24" spans="1:30" ht="23.15" customHeight="1" x14ac:dyDescent="0.2">
      <c r="A24" s="2">
        <v>13</v>
      </c>
      <c r="B24" s="84"/>
      <c r="C24" s="85"/>
      <c r="D24" s="86"/>
      <c r="E24" s="58"/>
      <c r="F24" s="59"/>
      <c r="G24" s="59"/>
      <c r="H24" s="59"/>
      <c r="I24" s="60"/>
      <c r="J24" s="2" t="str">
        <f t="shared" si="2"/>
        <v/>
      </c>
      <c r="K24" s="67"/>
      <c r="L24" s="22" t="str">
        <f t="shared" si="3"/>
        <v/>
      </c>
      <c r="M24" s="23">
        <f t="shared" si="4"/>
        <v>0</v>
      </c>
      <c r="N24" s="23">
        <f t="shared" si="5"/>
        <v>0</v>
      </c>
      <c r="O24" s="70"/>
      <c r="P24" s="52">
        <f t="shared" si="10"/>
        <v>0</v>
      </c>
      <c r="Q24" s="52">
        <f t="shared" si="11"/>
        <v>1500</v>
      </c>
      <c r="R24" s="52">
        <f t="shared" si="6"/>
        <v>1</v>
      </c>
      <c r="S24" s="32"/>
      <c r="T24" s="25" t="str">
        <f t="shared" si="0"/>
        <v/>
      </c>
      <c r="U24" s="31"/>
      <c r="V24" s="25">
        <f t="shared" si="1"/>
        <v>0</v>
      </c>
      <c r="W24" s="31"/>
      <c r="X24" s="25">
        <f t="shared" si="7"/>
        <v>0</v>
      </c>
      <c r="Y24" s="32"/>
      <c r="Z24" s="25">
        <f t="shared" si="8"/>
        <v>0</v>
      </c>
      <c r="AA24" s="31"/>
      <c r="AB24" s="25">
        <f t="shared" si="12"/>
        <v>0</v>
      </c>
      <c r="AC24" s="31"/>
      <c r="AD24" s="25">
        <f t="shared" si="9"/>
        <v>0</v>
      </c>
    </row>
    <row r="25" spans="1:30" ht="23.15" customHeight="1" x14ac:dyDescent="0.2">
      <c r="A25" s="2">
        <v>14</v>
      </c>
      <c r="B25" s="84"/>
      <c r="C25" s="85"/>
      <c r="D25" s="86"/>
      <c r="E25" s="58"/>
      <c r="F25" s="59"/>
      <c r="G25" s="59"/>
      <c r="H25" s="59"/>
      <c r="I25" s="60"/>
      <c r="J25" s="2" t="str">
        <f t="shared" si="2"/>
        <v/>
      </c>
      <c r="K25" s="67"/>
      <c r="L25" s="22" t="str">
        <f t="shared" si="3"/>
        <v/>
      </c>
      <c r="M25" s="23">
        <f t="shared" si="4"/>
        <v>0</v>
      </c>
      <c r="N25" s="23">
        <f t="shared" si="5"/>
        <v>0</v>
      </c>
      <c r="O25" s="70"/>
      <c r="P25" s="52">
        <f t="shared" si="10"/>
        <v>0</v>
      </c>
      <c r="Q25" s="52">
        <f t="shared" si="11"/>
        <v>1500</v>
      </c>
      <c r="R25" s="52">
        <f t="shared" si="6"/>
        <v>1</v>
      </c>
      <c r="S25" s="32"/>
      <c r="T25" s="25" t="str">
        <f t="shared" si="0"/>
        <v/>
      </c>
      <c r="U25" s="31"/>
      <c r="V25" s="25">
        <f t="shared" si="1"/>
        <v>0</v>
      </c>
      <c r="W25" s="31"/>
      <c r="X25" s="25">
        <f t="shared" si="7"/>
        <v>0</v>
      </c>
      <c r="Y25" s="32"/>
      <c r="Z25" s="25">
        <f t="shared" si="8"/>
        <v>0</v>
      </c>
      <c r="AA25" s="31"/>
      <c r="AB25" s="25">
        <f t="shared" si="12"/>
        <v>0</v>
      </c>
      <c r="AC25" s="31"/>
      <c r="AD25" s="25">
        <f t="shared" si="9"/>
        <v>0</v>
      </c>
    </row>
    <row r="26" spans="1:30" ht="23.15" customHeight="1" x14ac:dyDescent="0.2">
      <c r="A26" s="2">
        <v>15</v>
      </c>
      <c r="B26" s="84"/>
      <c r="C26" s="85"/>
      <c r="D26" s="86"/>
      <c r="E26" s="58"/>
      <c r="F26" s="59"/>
      <c r="G26" s="59"/>
      <c r="H26" s="59"/>
      <c r="I26" s="60"/>
      <c r="J26" s="2" t="str">
        <f t="shared" si="2"/>
        <v/>
      </c>
      <c r="K26" s="67"/>
      <c r="L26" s="22" t="str">
        <f t="shared" si="3"/>
        <v/>
      </c>
      <c r="M26" s="23">
        <f t="shared" si="4"/>
        <v>0</v>
      </c>
      <c r="N26" s="23">
        <f t="shared" si="5"/>
        <v>0</v>
      </c>
      <c r="O26" s="70"/>
      <c r="P26" s="52">
        <f t="shared" si="10"/>
        <v>0</v>
      </c>
      <c r="Q26" s="52">
        <f t="shared" si="11"/>
        <v>1500</v>
      </c>
      <c r="R26" s="52">
        <f t="shared" si="6"/>
        <v>1</v>
      </c>
      <c r="S26" s="32"/>
      <c r="T26" s="25" t="str">
        <f t="shared" si="0"/>
        <v/>
      </c>
      <c r="U26" s="31"/>
      <c r="V26" s="25">
        <f t="shared" si="1"/>
        <v>0</v>
      </c>
      <c r="W26" s="31"/>
      <c r="X26" s="25">
        <f t="shared" si="7"/>
        <v>0</v>
      </c>
      <c r="Y26" s="32"/>
      <c r="Z26" s="25">
        <f t="shared" si="8"/>
        <v>0</v>
      </c>
      <c r="AA26" s="31"/>
      <c r="AB26" s="25">
        <f t="shared" si="12"/>
        <v>0</v>
      </c>
      <c r="AC26" s="31"/>
      <c r="AD26" s="25">
        <f t="shared" si="9"/>
        <v>0</v>
      </c>
    </row>
    <row r="27" spans="1:30" ht="23.15" customHeight="1" x14ac:dyDescent="0.2">
      <c r="A27" s="2">
        <v>16</v>
      </c>
      <c r="B27" s="84"/>
      <c r="C27" s="85"/>
      <c r="D27" s="86"/>
      <c r="E27" s="58"/>
      <c r="F27" s="59"/>
      <c r="G27" s="59"/>
      <c r="H27" s="59"/>
      <c r="I27" s="60"/>
      <c r="J27" s="2" t="str">
        <f t="shared" si="2"/>
        <v/>
      </c>
      <c r="K27" s="67"/>
      <c r="L27" s="22" t="str">
        <f t="shared" si="3"/>
        <v/>
      </c>
      <c r="M27" s="23">
        <f t="shared" si="4"/>
        <v>0</v>
      </c>
      <c r="N27" s="23">
        <f t="shared" si="5"/>
        <v>0</v>
      </c>
      <c r="O27" s="70"/>
      <c r="P27" s="52">
        <f t="shared" si="10"/>
        <v>0</v>
      </c>
      <c r="Q27" s="52">
        <f t="shared" si="11"/>
        <v>1500</v>
      </c>
      <c r="R27" s="52">
        <f t="shared" si="6"/>
        <v>1</v>
      </c>
      <c r="S27" s="32"/>
      <c r="T27" s="25" t="str">
        <f t="shared" si="0"/>
        <v/>
      </c>
      <c r="U27" s="31"/>
      <c r="V27" s="25">
        <f t="shared" si="1"/>
        <v>0</v>
      </c>
      <c r="W27" s="31"/>
      <c r="X27" s="25">
        <f t="shared" si="7"/>
        <v>0</v>
      </c>
      <c r="Y27" s="32"/>
      <c r="Z27" s="25">
        <f t="shared" si="8"/>
        <v>0</v>
      </c>
      <c r="AA27" s="31"/>
      <c r="AB27" s="25">
        <f t="shared" si="12"/>
        <v>0</v>
      </c>
      <c r="AC27" s="31"/>
      <c r="AD27" s="25">
        <f t="shared" si="9"/>
        <v>0</v>
      </c>
    </row>
    <row r="28" spans="1:30" ht="23.15" customHeight="1" x14ac:dyDescent="0.2">
      <c r="A28" s="2">
        <v>17</v>
      </c>
      <c r="B28" s="84"/>
      <c r="C28" s="85"/>
      <c r="D28" s="86"/>
      <c r="E28" s="58"/>
      <c r="F28" s="59"/>
      <c r="G28" s="59"/>
      <c r="H28" s="59"/>
      <c r="I28" s="60"/>
      <c r="J28" s="2" t="str">
        <f t="shared" si="2"/>
        <v/>
      </c>
      <c r="K28" s="67"/>
      <c r="L28" s="22" t="str">
        <f t="shared" si="3"/>
        <v/>
      </c>
      <c r="M28" s="23">
        <f t="shared" si="4"/>
        <v>0</v>
      </c>
      <c r="N28" s="23">
        <f t="shared" si="5"/>
        <v>0</v>
      </c>
      <c r="O28" s="70"/>
      <c r="P28" s="52">
        <f t="shared" si="10"/>
        <v>0</v>
      </c>
      <c r="Q28" s="52">
        <f t="shared" si="11"/>
        <v>1500</v>
      </c>
      <c r="R28" s="52">
        <f t="shared" si="6"/>
        <v>1</v>
      </c>
      <c r="S28" s="32"/>
      <c r="T28" s="25" t="str">
        <f t="shared" si="0"/>
        <v/>
      </c>
      <c r="U28" s="31"/>
      <c r="V28" s="25">
        <f t="shared" si="1"/>
        <v>0</v>
      </c>
      <c r="W28" s="31"/>
      <c r="X28" s="25">
        <f t="shared" si="7"/>
        <v>0</v>
      </c>
      <c r="Y28" s="32"/>
      <c r="Z28" s="25">
        <f t="shared" si="8"/>
        <v>0</v>
      </c>
      <c r="AA28" s="31"/>
      <c r="AB28" s="25">
        <f t="shared" si="12"/>
        <v>0</v>
      </c>
      <c r="AC28" s="31"/>
      <c r="AD28" s="25">
        <f t="shared" si="9"/>
        <v>0</v>
      </c>
    </row>
    <row r="29" spans="1:30" ht="23.15" customHeight="1" x14ac:dyDescent="0.2">
      <c r="A29" s="2">
        <v>18</v>
      </c>
      <c r="B29" s="84"/>
      <c r="C29" s="85"/>
      <c r="D29" s="86"/>
      <c r="E29" s="58"/>
      <c r="F29" s="59"/>
      <c r="G29" s="59"/>
      <c r="H29" s="59"/>
      <c r="I29" s="60"/>
      <c r="J29" s="2" t="str">
        <f t="shared" si="2"/>
        <v/>
      </c>
      <c r="K29" s="67"/>
      <c r="L29" s="22" t="str">
        <f t="shared" si="3"/>
        <v/>
      </c>
      <c r="M29" s="23">
        <f t="shared" si="4"/>
        <v>0</v>
      </c>
      <c r="N29" s="23">
        <f t="shared" si="5"/>
        <v>0</v>
      </c>
      <c r="O29" s="70"/>
      <c r="P29" s="52">
        <f t="shared" si="10"/>
        <v>0</v>
      </c>
      <c r="Q29" s="52">
        <f t="shared" si="11"/>
        <v>1500</v>
      </c>
      <c r="R29" s="52">
        <f t="shared" si="6"/>
        <v>1</v>
      </c>
      <c r="S29" s="32"/>
      <c r="T29" s="25" t="str">
        <f t="shared" si="0"/>
        <v/>
      </c>
      <c r="U29" s="31"/>
      <c r="V29" s="25">
        <f t="shared" si="1"/>
        <v>0</v>
      </c>
      <c r="W29" s="31"/>
      <c r="X29" s="25">
        <f t="shared" si="7"/>
        <v>0</v>
      </c>
      <c r="Y29" s="32"/>
      <c r="Z29" s="25">
        <f t="shared" si="8"/>
        <v>0</v>
      </c>
      <c r="AA29" s="31"/>
      <c r="AB29" s="25">
        <f t="shared" si="12"/>
        <v>0</v>
      </c>
      <c r="AC29" s="31"/>
      <c r="AD29" s="25">
        <f t="shared" si="9"/>
        <v>0</v>
      </c>
    </row>
    <row r="30" spans="1:30" ht="23.15" customHeight="1" x14ac:dyDescent="0.2">
      <c r="A30" s="2">
        <v>19</v>
      </c>
      <c r="B30" s="84"/>
      <c r="C30" s="85"/>
      <c r="D30" s="86"/>
      <c r="E30" s="58"/>
      <c r="F30" s="59"/>
      <c r="G30" s="59"/>
      <c r="H30" s="59"/>
      <c r="I30" s="60"/>
      <c r="J30" s="2" t="str">
        <f t="shared" si="2"/>
        <v/>
      </c>
      <c r="K30" s="67"/>
      <c r="L30" s="22" t="str">
        <f t="shared" si="3"/>
        <v/>
      </c>
      <c r="M30" s="23">
        <f t="shared" si="4"/>
        <v>0</v>
      </c>
      <c r="N30" s="23">
        <f t="shared" si="5"/>
        <v>0</v>
      </c>
      <c r="O30" s="70"/>
      <c r="P30" s="52">
        <f t="shared" si="10"/>
        <v>0</v>
      </c>
      <c r="Q30" s="52">
        <f t="shared" si="11"/>
        <v>1500</v>
      </c>
      <c r="R30" s="52">
        <f t="shared" si="6"/>
        <v>1</v>
      </c>
      <c r="S30" s="32"/>
      <c r="T30" s="25" t="str">
        <f t="shared" si="0"/>
        <v/>
      </c>
      <c r="U30" s="31"/>
      <c r="V30" s="25">
        <f t="shared" si="1"/>
        <v>0</v>
      </c>
      <c r="W30" s="31"/>
      <c r="X30" s="25">
        <f t="shared" si="7"/>
        <v>0</v>
      </c>
      <c r="Y30" s="32"/>
      <c r="Z30" s="25">
        <f t="shared" si="8"/>
        <v>0</v>
      </c>
      <c r="AA30" s="31"/>
      <c r="AB30" s="25">
        <f t="shared" si="12"/>
        <v>0</v>
      </c>
      <c r="AC30" s="31"/>
      <c r="AD30" s="25">
        <f t="shared" si="9"/>
        <v>0</v>
      </c>
    </row>
    <row r="31" spans="1:30" ht="23.15" customHeight="1" x14ac:dyDescent="0.2">
      <c r="A31" s="2">
        <v>20</v>
      </c>
      <c r="B31" s="84"/>
      <c r="C31" s="85"/>
      <c r="D31" s="86"/>
      <c r="E31" s="58"/>
      <c r="F31" s="59"/>
      <c r="G31" s="59"/>
      <c r="H31" s="59"/>
      <c r="I31" s="60"/>
      <c r="J31" s="2" t="str">
        <f t="shared" si="2"/>
        <v/>
      </c>
      <c r="K31" s="67"/>
      <c r="L31" s="22" t="str">
        <f t="shared" si="3"/>
        <v/>
      </c>
      <c r="M31" s="23">
        <f t="shared" si="4"/>
        <v>0</v>
      </c>
      <c r="N31" s="23">
        <f t="shared" si="5"/>
        <v>0</v>
      </c>
      <c r="O31" s="70"/>
      <c r="P31" s="52">
        <f t="shared" si="10"/>
        <v>0</v>
      </c>
      <c r="Q31" s="52">
        <f t="shared" si="11"/>
        <v>1500</v>
      </c>
      <c r="R31" s="52">
        <f t="shared" si="6"/>
        <v>1</v>
      </c>
      <c r="S31" s="32"/>
      <c r="T31" s="25" t="str">
        <f t="shared" si="0"/>
        <v/>
      </c>
      <c r="U31" s="31"/>
      <c r="V31" s="25">
        <f t="shared" si="1"/>
        <v>0</v>
      </c>
      <c r="W31" s="31"/>
      <c r="X31" s="25">
        <f t="shared" si="7"/>
        <v>0</v>
      </c>
      <c r="Y31" s="32"/>
      <c r="Z31" s="25">
        <f t="shared" si="8"/>
        <v>0</v>
      </c>
      <c r="AA31" s="31"/>
      <c r="AB31" s="25">
        <f t="shared" si="12"/>
        <v>0</v>
      </c>
      <c r="AC31" s="31"/>
      <c r="AD31" s="25">
        <f t="shared" si="9"/>
        <v>0</v>
      </c>
    </row>
    <row r="32" spans="1:30" ht="23.15" customHeight="1" x14ac:dyDescent="0.2">
      <c r="A32" s="2">
        <v>21</v>
      </c>
      <c r="B32" s="84"/>
      <c r="C32" s="85"/>
      <c r="D32" s="86"/>
      <c r="E32" s="58"/>
      <c r="F32" s="59"/>
      <c r="G32" s="59"/>
      <c r="H32" s="59"/>
      <c r="I32" s="60"/>
      <c r="J32" s="2" t="str">
        <f t="shared" si="2"/>
        <v/>
      </c>
      <c r="K32" s="67"/>
      <c r="L32" s="22" t="str">
        <f t="shared" si="3"/>
        <v/>
      </c>
      <c r="M32" s="23">
        <f t="shared" si="4"/>
        <v>0</v>
      </c>
      <c r="N32" s="23">
        <f t="shared" si="5"/>
        <v>0</v>
      </c>
      <c r="O32" s="70"/>
      <c r="P32" s="52">
        <f t="shared" si="10"/>
        <v>0</v>
      </c>
      <c r="Q32" s="52">
        <f t="shared" si="11"/>
        <v>1500</v>
      </c>
      <c r="R32" s="52">
        <f t="shared" si="6"/>
        <v>1</v>
      </c>
      <c r="S32" s="32"/>
      <c r="T32" s="25" t="str">
        <f t="shared" si="0"/>
        <v/>
      </c>
      <c r="U32" s="31"/>
      <c r="V32" s="25">
        <f t="shared" si="1"/>
        <v>0</v>
      </c>
      <c r="W32" s="31"/>
      <c r="X32" s="25">
        <f t="shared" si="7"/>
        <v>0</v>
      </c>
      <c r="Y32" s="32"/>
      <c r="Z32" s="25">
        <f t="shared" si="8"/>
        <v>0</v>
      </c>
      <c r="AA32" s="31"/>
      <c r="AB32" s="25">
        <f t="shared" si="12"/>
        <v>0</v>
      </c>
      <c r="AC32" s="31"/>
      <c r="AD32" s="25">
        <f t="shared" si="9"/>
        <v>0</v>
      </c>
    </row>
    <row r="33" spans="1:30" ht="23.15" customHeight="1" x14ac:dyDescent="0.2">
      <c r="A33" s="2">
        <v>22</v>
      </c>
      <c r="B33" s="84"/>
      <c r="C33" s="85"/>
      <c r="D33" s="86"/>
      <c r="E33" s="58"/>
      <c r="F33" s="59"/>
      <c r="G33" s="59"/>
      <c r="H33" s="59"/>
      <c r="I33" s="60"/>
      <c r="J33" s="2" t="str">
        <f t="shared" si="2"/>
        <v/>
      </c>
      <c r="K33" s="67"/>
      <c r="L33" s="22" t="str">
        <f t="shared" si="3"/>
        <v/>
      </c>
      <c r="M33" s="23">
        <f t="shared" si="4"/>
        <v>0</v>
      </c>
      <c r="N33" s="23">
        <f t="shared" si="5"/>
        <v>0</v>
      </c>
      <c r="O33" s="70"/>
      <c r="P33" s="52">
        <f t="shared" si="10"/>
        <v>0</v>
      </c>
      <c r="Q33" s="52">
        <f t="shared" si="11"/>
        <v>1500</v>
      </c>
      <c r="R33" s="52">
        <f t="shared" si="6"/>
        <v>1</v>
      </c>
      <c r="S33" s="32"/>
      <c r="T33" s="25" t="str">
        <f t="shared" si="0"/>
        <v/>
      </c>
      <c r="U33" s="31"/>
      <c r="V33" s="25">
        <f t="shared" si="1"/>
        <v>0</v>
      </c>
      <c r="W33" s="31"/>
      <c r="X33" s="25">
        <f t="shared" si="7"/>
        <v>0</v>
      </c>
      <c r="Y33" s="32"/>
      <c r="Z33" s="25">
        <f t="shared" si="8"/>
        <v>0</v>
      </c>
      <c r="AA33" s="31"/>
      <c r="AB33" s="25">
        <f t="shared" si="12"/>
        <v>0</v>
      </c>
      <c r="AC33" s="31"/>
      <c r="AD33" s="25">
        <f t="shared" si="9"/>
        <v>0</v>
      </c>
    </row>
    <row r="34" spans="1:30" ht="23.15" customHeight="1" x14ac:dyDescent="0.2">
      <c r="A34" s="2">
        <v>23</v>
      </c>
      <c r="B34" s="84"/>
      <c r="C34" s="85"/>
      <c r="D34" s="86"/>
      <c r="E34" s="58"/>
      <c r="F34" s="59"/>
      <c r="G34" s="59"/>
      <c r="H34" s="59"/>
      <c r="I34" s="60"/>
      <c r="J34" s="2" t="str">
        <f t="shared" si="2"/>
        <v/>
      </c>
      <c r="K34" s="67"/>
      <c r="L34" s="22" t="str">
        <f t="shared" si="3"/>
        <v/>
      </c>
      <c r="M34" s="23">
        <f t="shared" si="4"/>
        <v>0</v>
      </c>
      <c r="N34" s="23">
        <f t="shared" si="5"/>
        <v>0</v>
      </c>
      <c r="O34" s="70"/>
      <c r="P34" s="52">
        <f t="shared" si="10"/>
        <v>0</v>
      </c>
      <c r="Q34" s="52">
        <f t="shared" si="11"/>
        <v>1500</v>
      </c>
      <c r="R34" s="52">
        <f t="shared" si="6"/>
        <v>1</v>
      </c>
      <c r="S34" s="32"/>
      <c r="T34" s="25" t="str">
        <f t="shared" si="0"/>
        <v/>
      </c>
      <c r="U34" s="31"/>
      <c r="V34" s="25">
        <f t="shared" si="1"/>
        <v>0</v>
      </c>
      <c r="W34" s="31"/>
      <c r="X34" s="25">
        <f t="shared" si="7"/>
        <v>0</v>
      </c>
      <c r="Y34" s="32"/>
      <c r="Z34" s="25">
        <f t="shared" si="8"/>
        <v>0</v>
      </c>
      <c r="AA34" s="31"/>
      <c r="AB34" s="25">
        <f t="shared" si="12"/>
        <v>0</v>
      </c>
      <c r="AC34" s="31"/>
      <c r="AD34" s="25">
        <f t="shared" si="9"/>
        <v>0</v>
      </c>
    </row>
    <row r="35" spans="1:30" ht="23.15" customHeight="1" x14ac:dyDescent="0.2">
      <c r="A35" s="2">
        <v>24</v>
      </c>
      <c r="B35" s="84"/>
      <c r="C35" s="85"/>
      <c r="D35" s="86"/>
      <c r="E35" s="58"/>
      <c r="F35" s="59"/>
      <c r="G35" s="59"/>
      <c r="H35" s="59"/>
      <c r="I35" s="60"/>
      <c r="J35" s="2" t="str">
        <f t="shared" si="2"/>
        <v/>
      </c>
      <c r="K35" s="67"/>
      <c r="L35" s="22" t="str">
        <f t="shared" si="3"/>
        <v/>
      </c>
      <c r="M35" s="23">
        <f t="shared" si="4"/>
        <v>0</v>
      </c>
      <c r="N35" s="23">
        <f t="shared" si="5"/>
        <v>0</v>
      </c>
      <c r="O35" s="70"/>
      <c r="P35" s="52">
        <f t="shared" si="10"/>
        <v>0</v>
      </c>
      <c r="Q35" s="52">
        <f t="shared" si="11"/>
        <v>1500</v>
      </c>
      <c r="R35" s="52">
        <f t="shared" si="6"/>
        <v>1</v>
      </c>
      <c r="S35" s="32"/>
      <c r="T35" s="25" t="str">
        <f t="shared" si="0"/>
        <v/>
      </c>
      <c r="U35" s="31"/>
      <c r="V35" s="25">
        <f t="shared" si="1"/>
        <v>0</v>
      </c>
      <c r="W35" s="31"/>
      <c r="X35" s="25">
        <f t="shared" si="7"/>
        <v>0</v>
      </c>
      <c r="Y35" s="32"/>
      <c r="Z35" s="25">
        <f t="shared" si="8"/>
        <v>0</v>
      </c>
      <c r="AA35" s="31"/>
      <c r="AB35" s="25">
        <f t="shared" si="12"/>
        <v>0</v>
      </c>
      <c r="AC35" s="31"/>
      <c r="AD35" s="25">
        <f t="shared" si="9"/>
        <v>0</v>
      </c>
    </row>
    <row r="36" spans="1:30" ht="23.15" customHeight="1" x14ac:dyDescent="0.2">
      <c r="A36" s="2">
        <v>25</v>
      </c>
      <c r="B36" s="84"/>
      <c r="C36" s="85"/>
      <c r="D36" s="86"/>
      <c r="E36" s="58"/>
      <c r="F36" s="59"/>
      <c r="G36" s="59"/>
      <c r="H36" s="59"/>
      <c r="I36" s="60"/>
      <c r="J36" s="2" t="str">
        <f t="shared" si="2"/>
        <v/>
      </c>
      <c r="K36" s="67"/>
      <c r="L36" s="22" t="str">
        <f t="shared" si="3"/>
        <v/>
      </c>
      <c r="M36" s="23">
        <f t="shared" si="4"/>
        <v>0</v>
      </c>
      <c r="N36" s="23">
        <f t="shared" si="5"/>
        <v>0</v>
      </c>
      <c r="O36" s="70"/>
      <c r="P36" s="52">
        <f t="shared" si="10"/>
        <v>0</v>
      </c>
      <c r="Q36" s="52">
        <f t="shared" si="11"/>
        <v>1500</v>
      </c>
      <c r="R36" s="52">
        <f t="shared" si="6"/>
        <v>1</v>
      </c>
      <c r="S36" s="32"/>
      <c r="T36" s="25" t="str">
        <f t="shared" si="0"/>
        <v/>
      </c>
      <c r="U36" s="31"/>
      <c r="V36" s="25">
        <f t="shared" si="1"/>
        <v>0</v>
      </c>
      <c r="W36" s="31"/>
      <c r="X36" s="25">
        <f t="shared" si="7"/>
        <v>0</v>
      </c>
      <c r="Y36" s="32"/>
      <c r="Z36" s="25">
        <f t="shared" si="8"/>
        <v>0</v>
      </c>
      <c r="AA36" s="31"/>
      <c r="AB36" s="25">
        <f t="shared" si="12"/>
        <v>0</v>
      </c>
      <c r="AC36" s="31"/>
      <c r="AD36" s="25">
        <f t="shared" si="9"/>
        <v>0</v>
      </c>
    </row>
    <row r="37" spans="1:30" ht="23.15" customHeight="1" x14ac:dyDescent="0.2">
      <c r="A37" s="2">
        <v>26</v>
      </c>
      <c r="B37" s="84"/>
      <c r="C37" s="85"/>
      <c r="D37" s="86"/>
      <c r="E37" s="58"/>
      <c r="F37" s="59"/>
      <c r="G37" s="59"/>
      <c r="H37" s="59"/>
      <c r="I37" s="60"/>
      <c r="J37" s="2" t="str">
        <f t="shared" si="2"/>
        <v/>
      </c>
      <c r="K37" s="67"/>
      <c r="L37" s="22" t="str">
        <f t="shared" si="3"/>
        <v/>
      </c>
      <c r="M37" s="23">
        <f t="shared" si="4"/>
        <v>0</v>
      </c>
      <c r="N37" s="23">
        <f t="shared" si="5"/>
        <v>0</v>
      </c>
      <c r="O37" s="70"/>
      <c r="P37" s="52">
        <f t="shared" si="10"/>
        <v>0</v>
      </c>
      <c r="Q37" s="52">
        <f t="shared" si="11"/>
        <v>1500</v>
      </c>
      <c r="R37" s="52">
        <f t="shared" si="6"/>
        <v>1</v>
      </c>
      <c r="S37" s="32"/>
      <c r="T37" s="25" t="str">
        <f t="shared" si="0"/>
        <v/>
      </c>
      <c r="U37" s="31"/>
      <c r="V37" s="25">
        <f t="shared" si="1"/>
        <v>0</v>
      </c>
      <c r="W37" s="31"/>
      <c r="X37" s="25">
        <f t="shared" si="7"/>
        <v>0</v>
      </c>
      <c r="Y37" s="32"/>
      <c r="Z37" s="25">
        <f t="shared" si="8"/>
        <v>0</v>
      </c>
      <c r="AA37" s="31"/>
      <c r="AB37" s="25">
        <f t="shared" si="12"/>
        <v>0</v>
      </c>
      <c r="AC37" s="31"/>
      <c r="AD37" s="25">
        <f t="shared" si="9"/>
        <v>0</v>
      </c>
    </row>
    <row r="38" spans="1:30" ht="23.15" customHeight="1" x14ac:dyDescent="0.2">
      <c r="A38" s="2">
        <v>27</v>
      </c>
      <c r="B38" s="84"/>
      <c r="C38" s="85"/>
      <c r="D38" s="86"/>
      <c r="E38" s="58"/>
      <c r="F38" s="59"/>
      <c r="G38" s="59"/>
      <c r="H38" s="59"/>
      <c r="I38" s="60"/>
      <c r="J38" s="2" t="str">
        <f t="shared" si="2"/>
        <v/>
      </c>
      <c r="K38" s="67"/>
      <c r="L38" s="22" t="str">
        <f t="shared" si="3"/>
        <v/>
      </c>
      <c r="M38" s="23">
        <f t="shared" si="4"/>
        <v>0</v>
      </c>
      <c r="N38" s="23">
        <f t="shared" si="5"/>
        <v>0</v>
      </c>
      <c r="O38" s="70"/>
      <c r="P38" s="52">
        <f t="shared" si="10"/>
        <v>0</v>
      </c>
      <c r="Q38" s="52">
        <f t="shared" si="11"/>
        <v>1500</v>
      </c>
      <c r="R38" s="52">
        <f t="shared" si="6"/>
        <v>1</v>
      </c>
      <c r="S38" s="32"/>
      <c r="T38" s="25" t="str">
        <f t="shared" si="0"/>
        <v/>
      </c>
      <c r="U38" s="31"/>
      <c r="V38" s="25">
        <f t="shared" si="1"/>
        <v>0</v>
      </c>
      <c r="W38" s="31"/>
      <c r="X38" s="25">
        <f t="shared" si="7"/>
        <v>0</v>
      </c>
      <c r="Y38" s="32"/>
      <c r="Z38" s="25">
        <f t="shared" si="8"/>
        <v>0</v>
      </c>
      <c r="AA38" s="31"/>
      <c r="AB38" s="25">
        <f t="shared" si="12"/>
        <v>0</v>
      </c>
      <c r="AC38" s="31"/>
      <c r="AD38" s="25">
        <f t="shared" si="9"/>
        <v>0</v>
      </c>
    </row>
    <row r="39" spans="1:30" ht="23.15" customHeight="1" x14ac:dyDescent="0.2">
      <c r="A39" s="2">
        <v>28</v>
      </c>
      <c r="B39" s="84"/>
      <c r="C39" s="85"/>
      <c r="D39" s="86"/>
      <c r="E39" s="58"/>
      <c r="F39" s="59"/>
      <c r="G39" s="59"/>
      <c r="H39" s="59"/>
      <c r="I39" s="60"/>
      <c r="J39" s="2" t="str">
        <f t="shared" si="2"/>
        <v/>
      </c>
      <c r="K39" s="67"/>
      <c r="L39" s="22" t="str">
        <f t="shared" si="3"/>
        <v/>
      </c>
      <c r="M39" s="23">
        <f t="shared" si="4"/>
        <v>0</v>
      </c>
      <c r="N39" s="23">
        <f t="shared" si="5"/>
        <v>0</v>
      </c>
      <c r="O39" s="70"/>
      <c r="P39" s="52">
        <f t="shared" si="10"/>
        <v>0</v>
      </c>
      <c r="Q39" s="52">
        <f t="shared" si="11"/>
        <v>1500</v>
      </c>
      <c r="R39" s="52">
        <f t="shared" si="6"/>
        <v>1</v>
      </c>
      <c r="S39" s="32"/>
      <c r="T39" s="25" t="str">
        <f t="shared" si="0"/>
        <v/>
      </c>
      <c r="U39" s="31"/>
      <c r="V39" s="25">
        <f t="shared" si="1"/>
        <v>0</v>
      </c>
      <c r="W39" s="31"/>
      <c r="X39" s="25">
        <f t="shared" si="7"/>
        <v>0</v>
      </c>
      <c r="Y39" s="32"/>
      <c r="Z39" s="25">
        <f t="shared" si="8"/>
        <v>0</v>
      </c>
      <c r="AA39" s="31"/>
      <c r="AB39" s="25">
        <f t="shared" si="12"/>
        <v>0</v>
      </c>
      <c r="AC39" s="31"/>
      <c r="AD39" s="25">
        <f t="shared" si="9"/>
        <v>0</v>
      </c>
    </row>
    <row r="40" spans="1:30" ht="23.15" customHeight="1" x14ac:dyDescent="0.2">
      <c r="A40" s="2">
        <v>29</v>
      </c>
      <c r="B40" s="84"/>
      <c r="C40" s="85"/>
      <c r="D40" s="86"/>
      <c r="E40" s="58"/>
      <c r="F40" s="59"/>
      <c r="G40" s="59"/>
      <c r="H40" s="59"/>
      <c r="I40" s="60"/>
      <c r="J40" s="2" t="str">
        <f t="shared" si="2"/>
        <v/>
      </c>
      <c r="K40" s="67"/>
      <c r="L40" s="22" t="str">
        <f t="shared" si="3"/>
        <v/>
      </c>
      <c r="M40" s="23">
        <f t="shared" si="4"/>
        <v>0</v>
      </c>
      <c r="N40" s="23">
        <f t="shared" si="5"/>
        <v>0</v>
      </c>
      <c r="O40" s="70"/>
      <c r="P40" s="52">
        <f t="shared" si="10"/>
        <v>0</v>
      </c>
      <c r="Q40" s="52">
        <f t="shared" si="11"/>
        <v>1500</v>
      </c>
      <c r="R40" s="52">
        <f t="shared" si="6"/>
        <v>1</v>
      </c>
      <c r="S40" s="32"/>
      <c r="T40" s="25" t="str">
        <f t="shared" si="0"/>
        <v/>
      </c>
      <c r="U40" s="31"/>
      <c r="V40" s="25">
        <f t="shared" si="1"/>
        <v>0</v>
      </c>
      <c r="W40" s="31"/>
      <c r="X40" s="25">
        <f t="shared" si="7"/>
        <v>0</v>
      </c>
      <c r="Y40" s="32"/>
      <c r="Z40" s="25">
        <f t="shared" si="8"/>
        <v>0</v>
      </c>
      <c r="AA40" s="31"/>
      <c r="AB40" s="25">
        <f t="shared" si="12"/>
        <v>0</v>
      </c>
      <c r="AC40" s="31"/>
      <c r="AD40" s="25">
        <f t="shared" si="9"/>
        <v>0</v>
      </c>
    </row>
    <row r="41" spans="1:30" ht="23.15" customHeight="1" thickBot="1" x14ac:dyDescent="0.25">
      <c r="A41" s="2">
        <v>30</v>
      </c>
      <c r="B41" s="84"/>
      <c r="C41" s="85"/>
      <c r="D41" s="86"/>
      <c r="E41" s="58"/>
      <c r="F41" s="59"/>
      <c r="G41" s="59"/>
      <c r="H41" s="62"/>
      <c r="I41" s="63"/>
      <c r="J41" s="8" t="str">
        <f t="shared" si="2"/>
        <v/>
      </c>
      <c r="K41" s="68"/>
      <c r="L41" s="72" t="str">
        <f t="shared" si="3"/>
        <v/>
      </c>
      <c r="M41" s="23">
        <f t="shared" si="4"/>
        <v>0</v>
      </c>
      <c r="N41" s="73">
        <f t="shared" si="5"/>
        <v>0</v>
      </c>
      <c r="O41" s="70"/>
      <c r="P41" s="52">
        <f t="shared" si="10"/>
        <v>0</v>
      </c>
      <c r="Q41" s="52">
        <f t="shared" si="11"/>
        <v>1500</v>
      </c>
      <c r="R41" s="52">
        <f t="shared" si="6"/>
        <v>1</v>
      </c>
      <c r="S41" s="32"/>
      <c r="T41" s="25" t="str">
        <f t="shared" si="0"/>
        <v/>
      </c>
      <c r="U41" s="31"/>
      <c r="V41" s="25">
        <f t="shared" si="1"/>
        <v>0</v>
      </c>
      <c r="W41" s="31"/>
      <c r="X41" s="25">
        <f t="shared" si="7"/>
        <v>0</v>
      </c>
      <c r="Y41" s="32"/>
      <c r="Z41" s="25">
        <f t="shared" si="8"/>
        <v>0</v>
      </c>
      <c r="AA41" s="31"/>
      <c r="AB41" s="25">
        <f t="shared" si="12"/>
        <v>0</v>
      </c>
      <c r="AC41" s="31"/>
      <c r="AD41" s="25">
        <f t="shared" si="9"/>
        <v>0</v>
      </c>
    </row>
    <row r="42" spans="1:30" ht="23.15" customHeight="1" thickBot="1" x14ac:dyDescent="0.25">
      <c r="A42" s="3"/>
      <c r="B42" s="3"/>
      <c r="C42" s="3"/>
      <c r="D42" s="3"/>
      <c r="E42" s="3"/>
      <c r="F42" s="3"/>
      <c r="G42" s="3"/>
      <c r="H42" s="77" t="s">
        <v>6</v>
      </c>
      <c r="I42" s="78"/>
      <c r="J42" s="74">
        <f>SUM(J12:J41)</f>
        <v>0</v>
      </c>
      <c r="K42" s="78">
        <v>1</v>
      </c>
      <c r="L42" s="78"/>
      <c r="M42" s="75">
        <f>SUM(M12:M41)</f>
        <v>0</v>
      </c>
      <c r="N42" s="76">
        <f>SUM(N12:N41)</f>
        <v>0</v>
      </c>
      <c r="O42" s="71"/>
      <c r="P42" s="24"/>
      <c r="Q42" s="24"/>
      <c r="R42" s="24"/>
      <c r="S42" s="31"/>
      <c r="T42" s="25">
        <f>SUM(T12:T41)</f>
        <v>0</v>
      </c>
      <c r="U42" s="31"/>
      <c r="V42" s="25">
        <f>SUM(V12:V41)</f>
        <v>0</v>
      </c>
      <c r="W42" s="31"/>
      <c r="X42" s="25">
        <f>SUM(X12:X41)</f>
        <v>0</v>
      </c>
      <c r="Y42" s="31"/>
      <c r="Z42" s="25">
        <f>SUM(Z12:Z41)</f>
        <v>0</v>
      </c>
      <c r="AA42" s="31"/>
      <c r="AB42" s="25">
        <f>SUM(AB12:AB41)</f>
        <v>0</v>
      </c>
      <c r="AC42" s="31"/>
      <c r="AD42" s="25">
        <f>SUM(AD12:AD41)</f>
        <v>0</v>
      </c>
    </row>
  </sheetData>
  <mergeCells count="41">
    <mergeCell ref="K42:L42"/>
    <mergeCell ref="B41:D41"/>
    <mergeCell ref="E4:G4"/>
    <mergeCell ref="B35:D35"/>
    <mergeCell ref="B36:D36"/>
    <mergeCell ref="B37:D37"/>
    <mergeCell ref="B38:D38"/>
    <mergeCell ref="B33:D33"/>
    <mergeCell ref="B34:D34"/>
    <mergeCell ref="B23:D23"/>
    <mergeCell ref="B24:D24"/>
    <mergeCell ref="B30:D30"/>
    <mergeCell ref="B27:D27"/>
    <mergeCell ref="B28:D28"/>
    <mergeCell ref="B11:D11"/>
    <mergeCell ref="B18:D18"/>
    <mergeCell ref="B19:D19"/>
    <mergeCell ref="B20:D20"/>
    <mergeCell ref="B15:D15"/>
    <mergeCell ref="B14:D14"/>
    <mergeCell ref="K4:L4"/>
    <mergeCell ref="J5:K5"/>
    <mergeCell ref="B5:D5"/>
    <mergeCell ref="B4:D4"/>
    <mergeCell ref="E11:I11"/>
    <mergeCell ref="H42:I42"/>
    <mergeCell ref="K9:N9"/>
    <mergeCell ref="K11:L11"/>
    <mergeCell ref="B17:D17"/>
    <mergeCell ref="B16:D16"/>
    <mergeCell ref="B13:D13"/>
    <mergeCell ref="B12:D12"/>
    <mergeCell ref="B40:D40"/>
    <mergeCell ref="B25:D25"/>
    <mergeCell ref="B26:D26"/>
    <mergeCell ref="B39:D39"/>
    <mergeCell ref="B21:D21"/>
    <mergeCell ref="B22:D22"/>
    <mergeCell ref="B31:D31"/>
    <mergeCell ref="B32:D32"/>
    <mergeCell ref="B29:D29"/>
  </mergeCells>
  <phoneticPr fontId="2"/>
  <conditionalFormatting sqref="J42:K42 M42">
    <cfRule type="cellIs" dxfId="11" priority="13" stopIfTrue="1" operator="between">
      <formula>0</formula>
      <formula>0</formula>
    </cfRule>
  </conditionalFormatting>
  <conditionalFormatting sqref="L12:L41">
    <cfRule type="expression" dxfId="10" priority="11" stopIfTrue="1">
      <formula>K12=0</formula>
    </cfRule>
  </conditionalFormatting>
  <conditionalFormatting sqref="M12:O41">
    <cfRule type="expression" dxfId="9" priority="9" stopIfTrue="1">
      <formula>M12=0</formula>
    </cfRule>
  </conditionalFormatting>
  <conditionalFormatting sqref="T12:T41">
    <cfRule type="expression" dxfId="8" priority="7" stopIfTrue="1">
      <formula>T12=0</formula>
    </cfRule>
  </conditionalFormatting>
  <conditionalFormatting sqref="V12:V41">
    <cfRule type="expression" dxfId="7" priority="8" stopIfTrue="1">
      <formula>V12=0</formula>
    </cfRule>
  </conditionalFormatting>
  <conditionalFormatting sqref="X12:X41">
    <cfRule type="expression" dxfId="6" priority="4" stopIfTrue="1">
      <formula>X12=0</formula>
    </cfRule>
  </conditionalFormatting>
  <conditionalFormatting sqref="Z12:Z41">
    <cfRule type="expression" dxfId="5" priority="2" stopIfTrue="1">
      <formula>Z12=0</formula>
    </cfRule>
  </conditionalFormatting>
  <conditionalFormatting sqref="AB12:AB41">
    <cfRule type="expression" dxfId="4" priority="3" stopIfTrue="1">
      <formula>AB12=0</formula>
    </cfRule>
  </conditionalFormatting>
  <conditionalFormatting sqref="AD12:AD41">
    <cfRule type="expression" dxfId="3" priority="1" stopIfTrue="1">
      <formula>AD12=0</formula>
    </cfRule>
  </conditionalFormatting>
  <dataValidations count="3">
    <dataValidation type="list" errorStyle="warning" allowBlank="1" showInputMessage="1" showErrorMessage="1" errorTitle="リストから選択できます。" error="元号は間違いないですか？_x000a_（キャンセルで再選択できます。）" sqref="B7" xr:uid="{00000000-0002-0000-0000-000000000000}">
      <formula1>"平成,令和"</formula1>
    </dataValidation>
    <dataValidation type="list" allowBlank="1" showInputMessage="1" showErrorMessage="1" sqref="O13:O41" xr:uid="{00000000-0002-0000-0000-000001000000}">
      <formula1>"0,1"</formula1>
    </dataValidation>
    <dataValidation type="list" errorStyle="warning" allowBlank="1" showInputMessage="1" showErrorMessage="1" errorTitle="0か1を選んでください。" error="キャンセルで再選択" sqref="O12" xr:uid="{00000000-0002-0000-0000-000002000000}">
      <formula1>"0,1"</formula1>
    </dataValidation>
  </dataValidations>
  <pageMargins left="0.70866141732283472" right="0.51181102362204722" top="0.74803149606299213" bottom="0.55118110236220474" header="0.31496062992125984" footer="0.31496062992125984"/>
  <pageSetup paperSize="9" scale="94" orientation="portrait" blackAndWhite="1" r:id="rId1"/>
  <ignoredErrors>
    <ignoredError sqref="T13:Y20 AA13:AA20 AC13:AC2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1"/>
  <sheetViews>
    <sheetView topLeftCell="A10" workbookViewId="0">
      <selection activeCell="O11" sqref="O11"/>
    </sheetView>
  </sheetViews>
  <sheetFormatPr defaultColWidth="9" defaultRowHeight="30" customHeight="1" x14ac:dyDescent="0.2"/>
  <cols>
    <col min="1" max="1" width="8.6328125" style="1" customWidth="1"/>
    <col min="2" max="4" width="3.6328125" style="1" customWidth="1"/>
    <col min="5" max="5" width="7" style="1" customWidth="1"/>
    <col min="6" max="6" width="6.26953125" style="1" customWidth="1"/>
    <col min="7" max="7" width="14.08984375" style="1" customWidth="1"/>
    <col min="8" max="8" width="10.6328125" style="1" customWidth="1"/>
    <col min="9" max="9" width="4.6328125" style="1" customWidth="1"/>
    <col min="10" max="12" width="3.453125" style="1" bestFit="1" customWidth="1"/>
    <col min="13" max="13" width="15.90625" style="1" customWidth="1"/>
    <col min="14" max="16384" width="9" style="1"/>
  </cols>
  <sheetData>
    <row r="1" spans="1:15" ht="22.5" customHeight="1" x14ac:dyDescent="0.2">
      <c r="A1" s="18" t="s">
        <v>37</v>
      </c>
      <c r="F1" s="41"/>
      <c r="G1" s="41"/>
      <c r="H1" s="41"/>
      <c r="I1" s="41"/>
      <c r="J1" s="41"/>
      <c r="K1" s="41"/>
      <c r="L1" s="41"/>
      <c r="M1" s="41"/>
    </row>
    <row r="2" spans="1:15" ht="22.5" customHeight="1" x14ac:dyDescent="0.2">
      <c r="A2" s="44" t="s">
        <v>35</v>
      </c>
      <c r="F2" s="41"/>
      <c r="G2" s="41"/>
      <c r="H2" s="41"/>
      <c r="I2" s="41"/>
      <c r="J2" s="41"/>
      <c r="K2" s="41"/>
      <c r="L2" s="41"/>
      <c r="M2" s="41"/>
    </row>
    <row r="3" spans="1:15" ht="22.5" customHeight="1" x14ac:dyDescent="0.2">
      <c r="A3" s="44" t="s">
        <v>36</v>
      </c>
      <c r="F3" s="41"/>
      <c r="G3" s="41"/>
      <c r="H3" s="41"/>
      <c r="O3" s="42"/>
    </row>
    <row r="4" spans="1:15" ht="30" customHeight="1" x14ac:dyDescent="0.2">
      <c r="A4" s="17"/>
      <c r="B4" s="17"/>
      <c r="C4" s="17"/>
      <c r="D4" s="17"/>
      <c r="E4" s="17"/>
      <c r="F4" s="17"/>
      <c r="G4" s="17"/>
      <c r="H4" s="95" t="str">
        <f>IF(B16=31,"令和","令和")</f>
        <v>令和</v>
      </c>
      <c r="I4" s="95"/>
      <c r="J4" s="11">
        <f>IF(B16=31,"1",IF(D16&lt;12,B16,B16+1))</f>
        <v>7</v>
      </c>
      <c r="K4" s="37" t="s">
        <v>27</v>
      </c>
      <c r="L4" s="11">
        <f>IF(D16&lt;12,D16+1,D16-11)</f>
        <v>5</v>
      </c>
      <c r="M4" s="26" t="s">
        <v>21</v>
      </c>
      <c r="O4" s="43"/>
    </row>
    <row r="5" spans="1:15" ht="30" customHeight="1" x14ac:dyDescent="0.2">
      <c r="A5" s="125" t="s">
        <v>16</v>
      </c>
      <c r="B5" s="125"/>
      <c r="C5" s="125"/>
      <c r="D5" s="125"/>
      <c r="E5" s="125"/>
      <c r="F5" s="17"/>
      <c r="G5" s="17"/>
      <c r="H5" s="17"/>
      <c r="I5" s="17"/>
      <c r="J5" s="17"/>
      <c r="K5" s="17"/>
      <c r="L5" s="17"/>
      <c r="M5" s="17"/>
      <c r="O5" s="20"/>
    </row>
    <row r="6" spans="1:15" ht="30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ht="30" customHeight="1" x14ac:dyDescent="0.2">
      <c r="A7" s="17"/>
      <c r="B7" s="17"/>
      <c r="C7" s="17"/>
      <c r="D7" s="17"/>
      <c r="E7" s="17"/>
      <c r="F7" s="17"/>
      <c r="G7" s="36" t="s">
        <v>17</v>
      </c>
      <c r="H7" s="126"/>
      <c r="I7" s="126"/>
      <c r="J7" s="126"/>
      <c r="K7" s="126"/>
      <c r="L7" s="126"/>
      <c r="M7" s="126"/>
      <c r="O7" s="19"/>
    </row>
    <row r="8" spans="1:15" ht="30" customHeight="1" x14ac:dyDescent="0.2">
      <c r="A8" s="17"/>
      <c r="B8" s="17"/>
      <c r="C8" s="17"/>
      <c r="D8" s="17"/>
      <c r="E8" s="17"/>
      <c r="F8" s="17"/>
      <c r="G8" s="36" t="s">
        <v>18</v>
      </c>
      <c r="H8" s="127"/>
      <c r="I8" s="127"/>
      <c r="J8" s="127"/>
      <c r="K8" s="127"/>
      <c r="L8" s="127"/>
      <c r="M8" s="127"/>
      <c r="O8" s="19"/>
    </row>
    <row r="9" spans="1:15" ht="30" customHeight="1" x14ac:dyDescent="0.2">
      <c r="A9" s="17"/>
      <c r="B9" s="17"/>
      <c r="C9" s="17"/>
      <c r="D9" s="17"/>
      <c r="E9" s="17"/>
      <c r="F9" s="17"/>
      <c r="G9" s="36" t="s">
        <v>8</v>
      </c>
      <c r="H9" s="126"/>
      <c r="I9" s="126"/>
      <c r="J9" s="126"/>
      <c r="K9" s="126"/>
      <c r="L9" s="126"/>
      <c r="M9" s="126"/>
    </row>
    <row r="10" spans="1:15" ht="30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5" ht="30" customHeight="1" x14ac:dyDescent="0.2">
      <c r="A11" s="128" t="s">
        <v>44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</row>
    <row r="12" spans="1:15" ht="30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5" ht="30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5" ht="30" customHeight="1" x14ac:dyDescent="0.2">
      <c r="A14" s="17"/>
      <c r="B14" s="17"/>
      <c r="C14" s="17"/>
      <c r="D14" s="17"/>
      <c r="E14" s="35" t="s">
        <v>10</v>
      </c>
      <c r="F14" s="96">
        <f>L30</f>
        <v>0</v>
      </c>
      <c r="G14" s="96"/>
      <c r="H14" s="96"/>
      <c r="I14" s="10" t="s">
        <v>9</v>
      </c>
      <c r="J14" s="17"/>
      <c r="K14" s="17"/>
      <c r="L14" s="17"/>
      <c r="M14" s="17"/>
    </row>
    <row r="15" spans="1:15" ht="30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5" ht="30" customHeight="1" x14ac:dyDescent="0.2">
      <c r="A16" s="37" t="str">
        <f>IF(請求書!B16=31,"平成","令和")</f>
        <v>令和</v>
      </c>
      <c r="B16" s="11">
        <f>報告書!C7</f>
        <v>7</v>
      </c>
      <c r="C16" s="37" t="s">
        <v>27</v>
      </c>
      <c r="D16" s="11">
        <f>報告書!E7</f>
        <v>4</v>
      </c>
      <c r="E16" s="12" t="s">
        <v>48</v>
      </c>
      <c r="F16" s="17"/>
      <c r="G16" s="12"/>
      <c r="H16" s="12"/>
      <c r="I16" s="12"/>
      <c r="J16" s="12"/>
      <c r="K16" s="12"/>
      <c r="L16" s="12"/>
      <c r="M16" s="12"/>
    </row>
    <row r="17" spans="1:13" ht="30" customHeight="1" x14ac:dyDescent="0.2">
      <c r="A17" s="100" t="s">
        <v>25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</row>
    <row r="18" spans="1:13" ht="15" customHeight="1" x14ac:dyDescent="0.2">
      <c r="A18" s="17"/>
      <c r="B18" s="17"/>
      <c r="C18" s="17"/>
      <c r="D18" s="17"/>
      <c r="E18" s="17"/>
      <c r="F18" s="36"/>
      <c r="G18" s="36"/>
      <c r="H18" s="36"/>
      <c r="I18" s="36"/>
      <c r="J18" s="36"/>
      <c r="K18" s="36"/>
      <c r="L18" s="36"/>
      <c r="M18" s="36"/>
    </row>
    <row r="19" spans="1:13" ht="30" customHeight="1" x14ac:dyDescent="0.2">
      <c r="A19" s="101" t="s">
        <v>11</v>
      </c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3" ht="1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30" customHeight="1" x14ac:dyDescent="0.2">
      <c r="A21" s="11" t="s">
        <v>7</v>
      </c>
      <c r="B21" s="11"/>
      <c r="C21" s="11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30" customHeight="1" x14ac:dyDescent="0.2">
      <c r="A22" s="102" t="s">
        <v>0</v>
      </c>
      <c r="B22" s="103"/>
      <c r="C22" s="103"/>
      <c r="D22" s="103"/>
      <c r="E22" s="104"/>
      <c r="F22" s="102" t="s">
        <v>26</v>
      </c>
      <c r="G22" s="104"/>
      <c r="H22" s="13" t="s">
        <v>1</v>
      </c>
      <c r="I22" s="110" t="s">
        <v>2</v>
      </c>
      <c r="J22" s="111"/>
      <c r="K22" s="112"/>
      <c r="L22" s="110" t="s">
        <v>3</v>
      </c>
      <c r="M22" s="112"/>
    </row>
    <row r="23" spans="1:13" ht="30" customHeight="1" x14ac:dyDescent="0.2">
      <c r="A23" s="105"/>
      <c r="B23" s="106"/>
      <c r="C23" s="106"/>
      <c r="D23" s="106"/>
      <c r="E23" s="107"/>
      <c r="F23" s="108"/>
      <c r="G23" s="109"/>
      <c r="H23" s="49" t="s">
        <v>4</v>
      </c>
      <c r="I23" s="113" t="s">
        <v>5</v>
      </c>
      <c r="J23" s="114"/>
      <c r="K23" s="115"/>
      <c r="L23" s="113" t="s">
        <v>47</v>
      </c>
      <c r="M23" s="115"/>
    </row>
    <row r="24" spans="1:13" ht="30" customHeight="1" x14ac:dyDescent="0.2">
      <c r="A24" s="116">
        <f>報告書!K9</f>
        <v>0</v>
      </c>
      <c r="B24" s="117"/>
      <c r="C24" s="117"/>
      <c r="D24" s="117"/>
      <c r="E24" s="118"/>
      <c r="F24" s="29">
        <f>報告書!E5</f>
        <v>1</v>
      </c>
      <c r="G24" s="27" t="s">
        <v>33</v>
      </c>
      <c r="H24" s="14">
        <v>130</v>
      </c>
      <c r="I24" s="132">
        <f>報告書!T42</f>
        <v>0</v>
      </c>
      <c r="J24" s="133"/>
      <c r="K24" s="134"/>
      <c r="L24" s="132">
        <f t="shared" ref="L24:L29" si="0">H24*I24</f>
        <v>0</v>
      </c>
      <c r="M24" s="134"/>
    </row>
    <row r="25" spans="1:13" ht="30" customHeight="1" x14ac:dyDescent="0.2">
      <c r="A25" s="119"/>
      <c r="B25" s="120"/>
      <c r="C25" s="120"/>
      <c r="D25" s="120"/>
      <c r="E25" s="121"/>
      <c r="F25" s="30"/>
      <c r="G25" s="28" t="s">
        <v>40</v>
      </c>
      <c r="H25" s="15">
        <v>300</v>
      </c>
      <c r="I25" s="97">
        <f>報告書!Z42</f>
        <v>0</v>
      </c>
      <c r="J25" s="98"/>
      <c r="K25" s="99"/>
      <c r="L25" s="97">
        <f t="shared" si="0"/>
        <v>0</v>
      </c>
      <c r="M25" s="99"/>
    </row>
    <row r="26" spans="1:13" ht="30" customHeight="1" x14ac:dyDescent="0.2">
      <c r="A26" s="119"/>
      <c r="B26" s="120"/>
      <c r="C26" s="120"/>
      <c r="D26" s="120"/>
      <c r="E26" s="121"/>
      <c r="F26" s="29">
        <f>報告書!I5</f>
        <v>2</v>
      </c>
      <c r="G26" s="27" t="s">
        <v>33</v>
      </c>
      <c r="H26" s="14">
        <v>260</v>
      </c>
      <c r="I26" s="132">
        <f>報告書!V42</f>
        <v>0</v>
      </c>
      <c r="J26" s="133"/>
      <c r="K26" s="134"/>
      <c r="L26" s="132">
        <f t="shared" si="0"/>
        <v>0</v>
      </c>
      <c r="M26" s="134"/>
    </row>
    <row r="27" spans="1:13" ht="30" customHeight="1" x14ac:dyDescent="0.2">
      <c r="A27" s="119"/>
      <c r="B27" s="120"/>
      <c r="C27" s="120"/>
      <c r="D27" s="120"/>
      <c r="E27" s="121"/>
      <c r="F27" s="30"/>
      <c r="G27" s="28" t="s">
        <v>40</v>
      </c>
      <c r="H27" s="15">
        <v>600</v>
      </c>
      <c r="I27" s="97">
        <f>報告書!AB42</f>
        <v>0</v>
      </c>
      <c r="J27" s="98"/>
      <c r="K27" s="99"/>
      <c r="L27" s="97">
        <f t="shared" si="0"/>
        <v>0</v>
      </c>
      <c r="M27" s="99"/>
    </row>
    <row r="28" spans="1:13" ht="30" customHeight="1" x14ac:dyDescent="0.2">
      <c r="A28" s="119"/>
      <c r="B28" s="120"/>
      <c r="C28" s="120"/>
      <c r="D28" s="120"/>
      <c r="E28" s="121"/>
      <c r="F28" s="46">
        <f>報告書!L5</f>
        <v>3</v>
      </c>
      <c r="G28" s="47" t="s">
        <v>33</v>
      </c>
      <c r="H28" s="48">
        <v>390</v>
      </c>
      <c r="I28" s="135">
        <f>報告書!X42</f>
        <v>0</v>
      </c>
      <c r="J28" s="136"/>
      <c r="K28" s="137"/>
      <c r="L28" s="135">
        <f t="shared" si="0"/>
        <v>0</v>
      </c>
      <c r="M28" s="137"/>
    </row>
    <row r="29" spans="1:13" ht="30" customHeight="1" x14ac:dyDescent="0.2">
      <c r="A29" s="122"/>
      <c r="B29" s="123"/>
      <c r="C29" s="123"/>
      <c r="D29" s="123"/>
      <c r="E29" s="124"/>
      <c r="F29" s="45"/>
      <c r="G29" s="39" t="s">
        <v>40</v>
      </c>
      <c r="H29" s="15">
        <v>900</v>
      </c>
      <c r="I29" s="97">
        <f>報告書!AD42</f>
        <v>0</v>
      </c>
      <c r="J29" s="98"/>
      <c r="K29" s="99"/>
      <c r="L29" s="97">
        <f t="shared" si="0"/>
        <v>0</v>
      </c>
      <c r="M29" s="99"/>
    </row>
    <row r="30" spans="1:13" ht="30" customHeight="1" x14ac:dyDescent="0.2">
      <c r="A30" s="16"/>
      <c r="B30" s="16"/>
      <c r="C30" s="16"/>
      <c r="D30" s="16"/>
      <c r="E30" s="16"/>
      <c r="F30" s="16"/>
      <c r="G30" s="16"/>
      <c r="H30" s="54"/>
      <c r="I30" s="129" t="s">
        <v>46</v>
      </c>
      <c r="J30" s="130"/>
      <c r="K30" s="131"/>
      <c r="L30" s="129">
        <f>SUM(L24:L29)</f>
        <v>0</v>
      </c>
      <c r="M30" s="131"/>
    </row>
    <row r="31" spans="1:13" ht="30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mergeCells count="30">
    <mergeCell ref="A11:M11"/>
    <mergeCell ref="I30:K30"/>
    <mergeCell ref="L30:M30"/>
    <mergeCell ref="I24:K24"/>
    <mergeCell ref="L24:M24"/>
    <mergeCell ref="I26:K26"/>
    <mergeCell ref="L26:M26"/>
    <mergeCell ref="I28:K28"/>
    <mergeCell ref="L28:M28"/>
    <mergeCell ref="L25:M25"/>
    <mergeCell ref="I27:K27"/>
    <mergeCell ref="I25:K25"/>
    <mergeCell ref="L27:M27"/>
    <mergeCell ref="L29:M29"/>
    <mergeCell ref="H4:I4"/>
    <mergeCell ref="F14:H14"/>
    <mergeCell ref="I29:K29"/>
    <mergeCell ref="A17:M17"/>
    <mergeCell ref="A19:M19"/>
    <mergeCell ref="A22:E23"/>
    <mergeCell ref="F22:G23"/>
    <mergeCell ref="I22:K22"/>
    <mergeCell ref="L22:M22"/>
    <mergeCell ref="I23:K23"/>
    <mergeCell ref="L23:M23"/>
    <mergeCell ref="A24:E29"/>
    <mergeCell ref="A5:E5"/>
    <mergeCell ref="H7:M7"/>
    <mergeCell ref="H8:M8"/>
    <mergeCell ref="H9:M9"/>
  </mergeCells>
  <phoneticPr fontId="4"/>
  <conditionalFormatting sqref="A24">
    <cfRule type="cellIs" dxfId="2" priority="3" stopIfTrue="1" operator="between">
      <formula>0</formula>
      <formula>0</formula>
    </cfRule>
  </conditionalFormatting>
  <conditionalFormatting sqref="D16">
    <cfRule type="cellIs" dxfId="1" priority="1" stopIfTrue="1" operator="between">
      <formula>0</formula>
      <formula>0</formula>
    </cfRule>
  </conditionalFormatting>
  <conditionalFormatting sqref="F14:H14">
    <cfRule type="cellIs" dxfId="0" priority="2" stopIfTrue="1" operator="between">
      <formula>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請求書</vt:lpstr>
      <vt:lpstr>請求書!Print_Area</vt:lpstr>
      <vt:lpstr>報告書!Print_Area</vt:lpstr>
    </vt:vector>
  </TitlesOfParts>
  <Company>周南市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PC110329</dc:creator>
  <cp:lastModifiedBy>山田　陽子</cp:lastModifiedBy>
  <cp:lastPrinted>2024-03-15T06:51:56Z</cp:lastPrinted>
  <dcterms:created xsi:type="dcterms:W3CDTF">2016-03-09T01:52:35Z</dcterms:created>
  <dcterms:modified xsi:type="dcterms:W3CDTF">2025-07-04T05:57:40Z</dcterms:modified>
</cp:coreProperties>
</file>