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5" yWindow="-15" windowWidth="14400" windowHeight="121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<sst xmlns="http://schemas.openxmlformats.org/spreadsheetml/2006/main" count="242" uniqueCount="110">
  <si>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</si>
  <si>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</si>
  <si>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</si>
  <si>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</si>
  <si>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</si>
  <si>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</si>
  <si>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</si>
  <si>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</si>
  <si>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</si>
  <si>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</si>
  <si>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</si>
  <si>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</si>
  <si>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</si>
  <si>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</si>
  <si>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</si>
  <si>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</si>
  <si>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</si>
  <si>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</si>
  <si>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</si>
  <si>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</si>
  <si>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</si>
  <si>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</si>
  <si>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</si>
  <si>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</si>
  <si>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</si>
  <si>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</si>
  <si>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</si>
  <si>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</si>
  <si>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</si>
  <si>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</si>
  <si>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</si>
  <si>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</si>
  <si>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</si>
  <si>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</si>
  <si>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</si>
  <si>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</si>
  <si>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</si>
  <si>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</si>
  <si>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</si>
  <si>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</si>
  <si>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</si>
  <si>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</si>
  <si>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</si>
  <si>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</si>
  <si>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</si>
  <si>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</si>
  <si>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</si>
  <si>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</si>
  <si>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</si>
  <si>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</si>
  <si>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</si>
  <si>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</si>
  <si>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</si>
  <si>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</si>
  <si>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</si>
  <si>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</si>
  <si>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</si>
  <si>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</si>
  <si>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</si>
  <si>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</si>
  <si>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</si>
  <si>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</si>
  <si>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</si>
  <si>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</si>
  <si>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</si>
  <si>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</si>
  <si>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</si>
  <si>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</si>
  <si>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</si>
  <si>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</si>
  <si>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</si>
  <si>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</si>
  <si>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</si>
  <si>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</si>
  <si>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</si>
  <si>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</si>
  <si>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</si>
  <si>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</si>
  <si>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</si>
  <si>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</si>
  <si>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</si>
  <si>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</si>
  <si>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</si>
  <si>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</si>
  <si>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</si>
  <si>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</si>
  <si>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</si>
  <si>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</si>
  <si>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</si>
  <si>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</si>
  <si>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</si>
  <si>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</si>
  <si>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</si>
  <si>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</si>
  <si>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</si>
  <si>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</si>
  <si>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</si>
  <si>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</si>
  <si>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</si>
  <si>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</si>
  <si>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</si>
  <si>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</si>
  <si>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</si>
  <si>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</si>
  <si>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</si>
  <si>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</si>
  <si>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</si>
  <si>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類似団体平均値と比較すると低い。企業会計へ23年度に移行した際、減価償却が終わっていない部分のみを固定資産に計上したことが影響している。
②管渠老朽化率
　類似団体平均値と比較すると高い。本市では、古い施設が昭和41年に供用を開始しており、今後も法定耐用年数を経過した管渠延長が増加することとなる。
③管渠改善率
　類似団体平均値と比較すると低い。長寿命化の調査結果により管渠改善を行っているが、マンホール蓋の改修なども含め優先順位をつけて実施している。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アタイ</t>
    </rPh>
    <rPh sb="22" eb="24">
      <t>ヒカク</t>
    </rPh>
    <rPh sb="27" eb="28">
      <t>ヒク</t>
    </rPh>
    <rPh sb="30" eb="32">
      <t>キギョウ</t>
    </rPh>
    <rPh sb="32" eb="34">
      <t>カイケイ</t>
    </rPh>
    <rPh sb="37" eb="39">
      <t>ネンド</t>
    </rPh>
    <rPh sb="40" eb="42">
      <t>イコウ</t>
    </rPh>
    <rPh sb="44" eb="45">
      <t>サイ</t>
    </rPh>
    <rPh sb="46" eb="48">
      <t>ゲンカ</t>
    </rPh>
    <rPh sb="48" eb="50">
      <t>ショウキャク</t>
    </rPh>
    <rPh sb="51" eb="52">
      <t>オ</t>
    </rPh>
    <rPh sb="58" eb="60">
      <t>ブブン</t>
    </rPh>
    <rPh sb="63" eb="65">
      <t>コテイ</t>
    </rPh>
    <rPh sb="65" eb="67">
      <t>シサン</t>
    </rPh>
    <rPh sb="68" eb="70">
      <t>ケイジョウ</t>
    </rPh>
    <rPh sb="75" eb="77">
      <t>エイキョウ</t>
    </rPh>
    <rPh sb="84" eb="86">
      <t>カンキョ</t>
    </rPh>
    <rPh sb="86" eb="89">
      <t>ロウキュウカ</t>
    </rPh>
    <rPh sb="89" eb="90">
      <t>リツ</t>
    </rPh>
    <rPh sb="92" eb="94">
      <t>ルイジ</t>
    </rPh>
    <rPh sb="94" eb="96">
      <t>ダンタイ</t>
    </rPh>
    <rPh sb="96" eb="98">
      <t>ヘイキン</t>
    </rPh>
    <rPh sb="98" eb="99">
      <t>アタイ</t>
    </rPh>
    <rPh sb="100" eb="102">
      <t>ヒカク</t>
    </rPh>
    <rPh sb="105" eb="106">
      <t>タカ</t>
    </rPh>
    <rPh sb="113" eb="114">
      <t>フル</t>
    </rPh>
    <rPh sb="115" eb="117">
      <t>シセツ</t>
    </rPh>
    <rPh sb="134" eb="136">
      <t>コンゴ</t>
    </rPh>
    <rPh sb="172" eb="174">
      <t>ルイジ</t>
    </rPh>
    <rPh sb="174" eb="176">
      <t>ダンタイ</t>
    </rPh>
    <rPh sb="176" eb="178">
      <t>ヘイキン</t>
    </rPh>
    <rPh sb="178" eb="179">
      <t>アタイ</t>
    </rPh>
    <rPh sb="180" eb="182">
      <t>ヒカク</t>
    </rPh>
    <rPh sb="185" eb="186">
      <t>ヒク</t>
    </rPh>
    <rPh sb="200" eb="202">
      <t>カンキョ</t>
    </rPh>
    <rPh sb="217" eb="218">
      <t>フタ</t>
    </rPh>
    <rPh sb="219" eb="221">
      <t>カイシュウ</t>
    </rPh>
    <rPh sb="224" eb="225">
      <t>フク</t>
    </rPh>
    <rPh sb="226" eb="228">
      <t>ユウセン</t>
    </rPh>
    <rPh sb="228" eb="230">
      <t>ジュンイ</t>
    </rPh>
    <rPh sb="234" eb="236">
      <t>ジッシ</t>
    </rPh>
    <phoneticPr fontId="4"/>
  </si>
  <si>
    <t>　現状における経営状態については、経常収支は黒字で推移しており、流動比率等の指標についても類似団体と比較して良好な状態である。
　しかしながら、管渠老朽化率にも見られるように、施設の老朽化が進んできており、点検・診断・改築更新を体系的に捉えた長寿命化計画を作成し、施設の長寿命化や耐震化を進める必要がある。
　また、企業債残高についても、発行額の抑制や改築施設の耐用年数に応じた適切な借入年数の設定などにより計画的に削減に努め、経営の安定化を図らなければならない。</t>
    <rPh sb="1" eb="3">
      <t>ゲンジョウ</t>
    </rPh>
    <rPh sb="7" eb="9">
      <t>ケイエイ</t>
    </rPh>
    <rPh sb="9" eb="11">
      <t>ジョウタイ</t>
    </rPh>
    <rPh sb="17" eb="19">
      <t>ケイジョウ</t>
    </rPh>
    <rPh sb="19" eb="21">
      <t>シュウシ</t>
    </rPh>
    <rPh sb="22" eb="24">
      <t>クロジ</t>
    </rPh>
    <rPh sb="25" eb="27">
      <t>スイイ</t>
    </rPh>
    <rPh sb="32" eb="34">
      <t>リュウドウ</t>
    </rPh>
    <rPh sb="34" eb="36">
      <t>ヒリツ</t>
    </rPh>
    <rPh sb="36" eb="37">
      <t>トウ</t>
    </rPh>
    <rPh sb="38" eb="40">
      <t>シヒョウ</t>
    </rPh>
    <rPh sb="45" eb="47">
      <t>ルイジ</t>
    </rPh>
    <rPh sb="47" eb="49">
      <t>ダンタイ</t>
    </rPh>
    <rPh sb="50" eb="52">
      <t>ヒカク</t>
    </rPh>
    <rPh sb="54" eb="56">
      <t>リョウコウ</t>
    </rPh>
    <rPh sb="57" eb="59">
      <t>ジョウタイ</t>
    </rPh>
    <rPh sb="72" eb="74">
      <t>カンキョ</t>
    </rPh>
    <rPh sb="74" eb="77">
      <t>ロウキュウカ</t>
    </rPh>
    <rPh sb="77" eb="78">
      <t>リツ</t>
    </rPh>
    <rPh sb="80" eb="81">
      <t>ミ</t>
    </rPh>
    <rPh sb="88" eb="90">
      <t>シセツ</t>
    </rPh>
    <rPh sb="91" eb="94">
      <t>ロウキュウカ</t>
    </rPh>
    <rPh sb="95" eb="96">
      <t>スス</t>
    </rPh>
    <rPh sb="103" eb="105">
      <t>テンケン</t>
    </rPh>
    <rPh sb="106" eb="108">
      <t>シンダン</t>
    </rPh>
    <rPh sb="109" eb="111">
      <t>カイチク</t>
    </rPh>
    <rPh sb="111" eb="113">
      <t>コウシン</t>
    </rPh>
    <rPh sb="114" eb="117">
      <t>タイケイテキ</t>
    </rPh>
    <rPh sb="118" eb="119">
      <t>トラ</t>
    </rPh>
    <rPh sb="121" eb="122">
      <t>チョウ</t>
    </rPh>
    <rPh sb="122" eb="125">
      <t>ジュミョウカ</t>
    </rPh>
    <rPh sb="125" eb="127">
      <t>ケイカク</t>
    </rPh>
    <rPh sb="128" eb="130">
      <t>サクセイ</t>
    </rPh>
    <rPh sb="132" eb="134">
      <t>シセツ</t>
    </rPh>
    <rPh sb="135" eb="136">
      <t>チョウ</t>
    </rPh>
    <rPh sb="136" eb="139">
      <t>ジュミョウカ</t>
    </rPh>
    <rPh sb="140" eb="143">
      <t>タイシンカ</t>
    </rPh>
    <rPh sb="144" eb="145">
      <t>スス</t>
    </rPh>
    <rPh sb="147" eb="149">
      <t>ヒツヨウ</t>
    </rPh>
    <rPh sb="158" eb="160">
      <t>キギョウ</t>
    </rPh>
    <rPh sb="160" eb="161">
      <t>サイ</t>
    </rPh>
    <rPh sb="161" eb="163">
      <t>ザンダカ</t>
    </rPh>
    <rPh sb="169" eb="172">
      <t>ハッコウガク</t>
    </rPh>
    <rPh sb="173" eb="175">
      <t>ヨクセイ</t>
    </rPh>
    <rPh sb="176" eb="178">
      <t>カイチク</t>
    </rPh>
    <rPh sb="178" eb="180">
      <t>シセツ</t>
    </rPh>
    <rPh sb="181" eb="183">
      <t>タイヨウ</t>
    </rPh>
    <rPh sb="183" eb="185">
      <t>ネンスウ</t>
    </rPh>
    <rPh sb="186" eb="187">
      <t>オウ</t>
    </rPh>
    <rPh sb="189" eb="191">
      <t>テキセツ</t>
    </rPh>
    <rPh sb="192" eb="194">
      <t>カリイレ</t>
    </rPh>
    <rPh sb="194" eb="196">
      <t>ネンスウ</t>
    </rPh>
    <rPh sb="197" eb="199">
      <t>セッテイ</t>
    </rPh>
    <rPh sb="204" eb="207">
      <t>ケイカクテキ</t>
    </rPh>
    <rPh sb="208" eb="210">
      <t>サクゲン</t>
    </rPh>
    <rPh sb="211" eb="212">
      <t>ツト</t>
    </rPh>
    <rPh sb="214" eb="216">
      <t>ケイエイ</t>
    </rPh>
    <rPh sb="217" eb="220">
      <t>アンテイカ</t>
    </rPh>
    <rPh sb="221" eb="222">
      <t>ハカ</t>
    </rPh>
    <phoneticPr fontId="4"/>
  </si>
  <si>
    <t>①経常収支比率
　100％を上回っており健全な経営状態である。類似団体平均値と比較すると下回っているが、会計制度改正により退職給付引当金を13年間の均等計上としたことなどが影響している。
③流動比率
　類似団体平均値と比較すると高い。会計制度改正により25年度までは借入資本金とされていた建設改良費等に充てられた企業債等が流動負債に計上されたため54.85％となった。翌年度の使用料収入等が原資として予定されており支払能力には問題ない。
④企業債残高対事業規模比率
　類似団体平均値と比較すると半分程度の数値であり、使用料収入に対する企業債残高は低い割合となっている。
⑤経費回収率
　100％を上回っており、使用料で回収すべき経費は使用料で賄えている。
⑥汚水処理原価
　類似団体平均値と同程度の数値である。25年度までは、類似団体平均値と比較して低い数値で推移してきたが、会計制度改正による退職給付引当金の計上などが影響している。
⑦施設利用率
　類似団体平均値と同程度の数値である。処理場整備時の処理人口の見込みに対する人口減少等が影響し、69.29％となった。
⑧水洗化率
　類似団体平均値と同程度の数値であるが、啓発活動により水洗化率の向上に努める必要がある。</t>
    <rPh sb="1" eb="3">
      <t>ケイジョウ</t>
    </rPh>
    <rPh sb="3" eb="5">
      <t>シュウシ</t>
    </rPh>
    <rPh sb="5" eb="7">
      <t>ヒリツ</t>
    </rPh>
    <rPh sb="14" eb="16">
      <t>ウワマワ</t>
    </rPh>
    <rPh sb="20" eb="22">
      <t>ケンゼン</t>
    </rPh>
    <rPh sb="23" eb="25">
      <t>ケイエイ</t>
    </rPh>
    <rPh sb="25" eb="27">
      <t>ジョウタイ</t>
    </rPh>
    <rPh sb="31" eb="33">
      <t>ルイジ</t>
    </rPh>
    <rPh sb="33" eb="35">
      <t>ダンタイ</t>
    </rPh>
    <rPh sb="35" eb="37">
      <t>ヘイキン</t>
    </rPh>
    <rPh sb="37" eb="38">
      <t>アタイ</t>
    </rPh>
    <rPh sb="39" eb="41">
      <t>ヒカク</t>
    </rPh>
    <rPh sb="44" eb="46">
      <t>シタマワ</t>
    </rPh>
    <rPh sb="52" eb="54">
      <t>カイケイ</t>
    </rPh>
    <rPh sb="54" eb="56">
      <t>セイド</t>
    </rPh>
    <rPh sb="56" eb="58">
      <t>カイセイ</t>
    </rPh>
    <rPh sb="61" eb="63">
      <t>タイショク</t>
    </rPh>
    <rPh sb="63" eb="65">
      <t>キュウフ</t>
    </rPh>
    <rPh sb="65" eb="67">
      <t>ヒキアテ</t>
    </rPh>
    <rPh sb="67" eb="68">
      <t>キン</t>
    </rPh>
    <rPh sb="71" eb="73">
      <t>ネンカン</t>
    </rPh>
    <rPh sb="74" eb="76">
      <t>キントウ</t>
    </rPh>
    <rPh sb="95" eb="97">
      <t>リュウドウ</t>
    </rPh>
    <rPh sb="97" eb="99">
      <t>ヒリツ</t>
    </rPh>
    <rPh sb="101" eb="103">
      <t>ルイジ</t>
    </rPh>
    <rPh sb="103" eb="105">
      <t>ダンタイ</t>
    </rPh>
    <rPh sb="105" eb="107">
      <t>ヘイキン</t>
    </rPh>
    <rPh sb="107" eb="108">
      <t>アタイ</t>
    </rPh>
    <rPh sb="109" eb="111">
      <t>ヒカク</t>
    </rPh>
    <rPh sb="114" eb="115">
      <t>タカ</t>
    </rPh>
    <rPh sb="117" eb="119">
      <t>カイケイ</t>
    </rPh>
    <rPh sb="119" eb="121">
      <t>セイド</t>
    </rPh>
    <rPh sb="121" eb="123">
      <t>カイセイ</t>
    </rPh>
    <rPh sb="128" eb="130">
      <t>ネンド</t>
    </rPh>
    <rPh sb="133" eb="135">
      <t>カリイレ</t>
    </rPh>
    <rPh sb="135" eb="138">
      <t>シホンキン</t>
    </rPh>
    <rPh sb="144" eb="146">
      <t>ケンセツ</t>
    </rPh>
    <rPh sb="146" eb="148">
      <t>カイリョウ</t>
    </rPh>
    <rPh sb="148" eb="149">
      <t>ヒ</t>
    </rPh>
    <rPh sb="149" eb="150">
      <t>トウ</t>
    </rPh>
    <rPh sb="151" eb="152">
      <t>ア</t>
    </rPh>
    <rPh sb="156" eb="158">
      <t>キギョウ</t>
    </rPh>
    <rPh sb="158" eb="159">
      <t>サイ</t>
    </rPh>
    <rPh sb="159" eb="160">
      <t>トウ</t>
    </rPh>
    <rPh sb="161" eb="163">
      <t>リュウドウ</t>
    </rPh>
    <rPh sb="163" eb="165">
      <t>フサイ</t>
    </rPh>
    <rPh sb="166" eb="168">
      <t>ケイジョウ</t>
    </rPh>
    <rPh sb="184" eb="187">
      <t>ヨクネンド</t>
    </rPh>
    <rPh sb="188" eb="191">
      <t>シヨウリョウ</t>
    </rPh>
    <rPh sb="191" eb="193">
      <t>シュウニュウ</t>
    </rPh>
    <rPh sb="193" eb="194">
      <t>トウ</t>
    </rPh>
    <rPh sb="195" eb="197">
      <t>ゲンシ</t>
    </rPh>
    <rPh sb="200" eb="202">
      <t>ヨテイ</t>
    </rPh>
    <rPh sb="207" eb="209">
      <t>シハライ</t>
    </rPh>
    <rPh sb="209" eb="211">
      <t>ノウリョク</t>
    </rPh>
    <rPh sb="213" eb="215">
      <t>モンダイ</t>
    </rPh>
    <rPh sb="220" eb="222">
      <t>キギョウ</t>
    </rPh>
    <rPh sb="222" eb="223">
      <t>サイ</t>
    </rPh>
    <rPh sb="223" eb="225">
      <t>ザンダカ</t>
    </rPh>
    <rPh sb="225" eb="226">
      <t>タイ</t>
    </rPh>
    <rPh sb="226" eb="228">
      <t>ジギョウ</t>
    </rPh>
    <rPh sb="228" eb="230">
      <t>キボ</t>
    </rPh>
    <rPh sb="230" eb="232">
      <t>ヒリツ</t>
    </rPh>
    <rPh sb="234" eb="236">
      <t>ルイジ</t>
    </rPh>
    <rPh sb="236" eb="238">
      <t>ダンタイ</t>
    </rPh>
    <rPh sb="240" eb="241">
      <t>アタイ</t>
    </rPh>
    <rPh sb="242" eb="244">
      <t>ヒカク</t>
    </rPh>
    <rPh sb="247" eb="249">
      <t>ハンブン</t>
    </rPh>
    <rPh sb="249" eb="251">
      <t>テイド</t>
    </rPh>
    <rPh sb="252" eb="254">
      <t>スウチ</t>
    </rPh>
    <rPh sb="258" eb="261">
      <t>シヨウリョウ</t>
    </rPh>
    <rPh sb="261" eb="263">
      <t>シュウニュウ</t>
    </rPh>
    <rPh sb="264" eb="265">
      <t>タイ</t>
    </rPh>
    <rPh sb="267" eb="269">
      <t>キギョウ</t>
    </rPh>
    <rPh sb="269" eb="270">
      <t>サイ</t>
    </rPh>
    <rPh sb="270" eb="272">
      <t>ザンダカ</t>
    </rPh>
    <rPh sb="273" eb="274">
      <t>ヒク</t>
    </rPh>
    <rPh sb="275" eb="277">
      <t>ワリアイ</t>
    </rPh>
    <rPh sb="286" eb="288">
      <t>ケイヒ</t>
    </rPh>
    <rPh sb="288" eb="290">
      <t>カイシュウ</t>
    </rPh>
    <rPh sb="290" eb="291">
      <t>リツ</t>
    </rPh>
    <rPh sb="298" eb="300">
      <t>ウワマワ</t>
    </rPh>
    <rPh sb="305" eb="308">
      <t>シヨウリョウ</t>
    </rPh>
    <rPh sb="309" eb="311">
      <t>カイシュウ</t>
    </rPh>
    <rPh sb="314" eb="316">
      <t>ケイヒ</t>
    </rPh>
    <rPh sb="317" eb="320">
      <t>シヨウリョウ</t>
    </rPh>
    <rPh sb="321" eb="322">
      <t>マカナ</t>
    </rPh>
    <rPh sb="329" eb="331">
      <t>オスイ</t>
    </rPh>
    <rPh sb="331" eb="333">
      <t>ショリ</t>
    </rPh>
    <rPh sb="333" eb="335">
      <t>ゲンカ</t>
    </rPh>
    <rPh sb="337" eb="339">
      <t>ルイジ</t>
    </rPh>
    <rPh sb="339" eb="341">
      <t>ダンタイ</t>
    </rPh>
    <rPh sb="341" eb="343">
      <t>ヘイキン</t>
    </rPh>
    <rPh sb="343" eb="344">
      <t>アタイ</t>
    </rPh>
    <rPh sb="345" eb="348">
      <t>ドウテイド</t>
    </rPh>
    <rPh sb="349" eb="351">
      <t>スウチ</t>
    </rPh>
    <rPh sb="357" eb="359">
      <t>ネンド</t>
    </rPh>
    <rPh sb="363" eb="365">
      <t>ルイジ</t>
    </rPh>
    <rPh sb="365" eb="367">
      <t>ダンタイ</t>
    </rPh>
    <rPh sb="367" eb="369">
      <t>ヘイキン</t>
    </rPh>
    <rPh sb="369" eb="370">
      <t>アタイ</t>
    </rPh>
    <rPh sb="371" eb="373">
      <t>ヒカク</t>
    </rPh>
    <rPh sb="375" eb="376">
      <t>ヒク</t>
    </rPh>
    <rPh sb="377" eb="379">
      <t>スウチ</t>
    </rPh>
    <rPh sb="380" eb="382">
      <t>スイイ</t>
    </rPh>
    <rPh sb="388" eb="390">
      <t>カイケイ</t>
    </rPh>
    <rPh sb="390" eb="392">
      <t>セイド</t>
    </rPh>
    <rPh sb="392" eb="394">
      <t>カイセイ</t>
    </rPh>
    <rPh sb="397" eb="399">
      <t>タイショク</t>
    </rPh>
    <rPh sb="399" eb="401">
      <t>キュウフ</t>
    </rPh>
    <rPh sb="401" eb="403">
      <t>ヒキアテ</t>
    </rPh>
    <rPh sb="403" eb="404">
      <t>キン</t>
    </rPh>
    <rPh sb="405" eb="407">
      <t>ケイジョウ</t>
    </rPh>
    <rPh sb="410" eb="412">
      <t>エイキョウ</t>
    </rPh>
    <rPh sb="419" eb="421">
      <t>シセツ</t>
    </rPh>
    <rPh sb="421" eb="424">
      <t>リヨウリツ</t>
    </rPh>
    <rPh sb="426" eb="428">
      <t>ルイジ</t>
    </rPh>
    <rPh sb="428" eb="430">
      <t>ダンタイ</t>
    </rPh>
    <rPh sb="430" eb="432">
      <t>ヘイキン</t>
    </rPh>
    <rPh sb="432" eb="433">
      <t>アタイ</t>
    </rPh>
    <rPh sb="434" eb="437">
      <t>ドウテイド</t>
    </rPh>
    <rPh sb="438" eb="440">
      <t>スウチ</t>
    </rPh>
    <rPh sb="444" eb="447">
      <t>ショリジョウ</t>
    </rPh>
    <rPh sb="447" eb="449">
      <t>セイビ</t>
    </rPh>
    <rPh sb="449" eb="450">
      <t>ジ</t>
    </rPh>
    <rPh sb="451" eb="453">
      <t>ショリ</t>
    </rPh>
    <rPh sb="453" eb="455">
      <t>ジンコウ</t>
    </rPh>
    <rPh sb="456" eb="458">
      <t>ミコ</t>
    </rPh>
    <rPh sb="460" eb="461">
      <t>タイ</t>
    </rPh>
    <rPh sb="463" eb="465">
      <t>ジンコウ</t>
    </rPh>
    <rPh sb="465" eb="467">
      <t>ゲンショウ</t>
    </rPh>
    <rPh sb="467" eb="468">
      <t>トウ</t>
    </rPh>
    <rPh sb="469" eb="471">
      <t>エイキョウ</t>
    </rPh>
    <rPh sb="486" eb="489">
      <t>スイセンカ</t>
    </rPh>
    <rPh sb="489" eb="490">
      <t>リツ</t>
    </rPh>
    <rPh sb="492" eb="494">
      <t>ルイジ</t>
    </rPh>
    <rPh sb="494" eb="496">
      <t>ダンタイ</t>
    </rPh>
    <rPh sb="498" eb="499">
      <t>アタイ</t>
    </rPh>
    <rPh sb="504" eb="506">
      <t>スウチ</t>
    </rPh>
    <rPh sb="511" eb="513">
      <t>ケイハツ</t>
    </rPh>
    <rPh sb="513" eb="515">
      <t>カツドウ</t>
    </rPh>
    <rPh sb="518" eb="521">
      <t>スイセンカ</t>
    </rPh>
    <rPh sb="521" eb="522">
      <t>リツ</t>
    </rPh>
    <rPh sb="523" eb="525">
      <t>コウジョウ</t>
    </rPh>
    <rPh sb="526" eb="527">
      <t>ツト</t>
    </rPh>
    <rPh sb="529" eb="5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</si>
</sst>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0.03</c:v>
                </c:pt>
                <c:pt idx="2" formatCode="#,##0.00;&quot;△&quot;#,##0.00">
                  <c:v>0</c:v>
                </c:pt>
                <c:pt idx="3" formatCode="#,##0.00;&quot;△&quot;#,##0.00">
                  <c:v>0</c:v>
                </c:pt>
                <c:pt idx="4">
                  <c:v>0.03</c:v>
                </c:pt>
              </c:numCache>
            </c:numRef>
          </c:val>
        </c:ser>
        <c:dLbls>
          <c:showLegendKey val="0"/>
          <c:showVal val="0"/>
          <c:showCatName val="0"/>
          <c:showSerName val="0"/>
          <c:showPercent val="0"/>
          <c:showBubbleSize val="0"/>
        </c:dLbls>
        <c:gapWidth val="150"/>
        <c:axId val="92185728"/>
        <c:axId val="921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92185728"/>
        <c:axId val="92187648"/>
      </c:lineChart>
      <c:dateAx>
        <c:axId val="92185728"/>
        <c:scaling>
          <c:orientation val="minMax"/>
        </c:scaling>
        <c:delete val="1"/>
        <c:axPos val="b"/>
        <c:numFmt formatCode="ge" sourceLinked="1"/>
        <c:majorTickMark val="none"/>
        <c:minorTickMark val="none"/>
        <c:tickLblPos val="none"/>
        <c:crossAx val="92187648"/>
        <c:crosses val="autoZero"/>
        <c:auto val="1"/>
        <c:lblOffset val="100"/>
        <c:baseTimeUnit val="years"/>
      </c:dateAx>
      <c:valAx>
        <c:axId val="921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70.540000000000006</c:v>
                </c:pt>
                <c:pt idx="2">
                  <c:v>73.61</c:v>
                </c:pt>
                <c:pt idx="3">
                  <c:v>72.17</c:v>
                </c:pt>
                <c:pt idx="4">
                  <c:v>69.290000000000006</c:v>
                </c:pt>
              </c:numCache>
            </c:numRef>
          </c:val>
        </c:ser>
        <c:dLbls>
          <c:showLegendKey val="0"/>
          <c:showVal val="0"/>
          <c:showCatName val="0"/>
          <c:showSerName val="0"/>
          <c:showPercent val="0"/>
          <c:showBubbleSize val="0"/>
        </c:dLbls>
        <c:gapWidth val="150"/>
        <c:axId val="93312512"/>
        <c:axId val="933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93312512"/>
        <c:axId val="93314432"/>
      </c:lineChart>
      <c:dateAx>
        <c:axId val="93312512"/>
        <c:scaling>
          <c:orientation val="minMax"/>
        </c:scaling>
        <c:delete val="1"/>
        <c:axPos val="b"/>
        <c:numFmt formatCode="ge" sourceLinked="1"/>
        <c:majorTickMark val="none"/>
        <c:minorTickMark val="none"/>
        <c:tickLblPos val="none"/>
        <c:crossAx val="93314432"/>
        <c:crosses val="autoZero"/>
        <c:auto val="1"/>
        <c:lblOffset val="100"/>
        <c:baseTimeUnit val="years"/>
      </c:dateAx>
      <c:valAx>
        <c:axId val="933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95.3</c:v>
                </c:pt>
                <c:pt idx="2">
                  <c:v>95.41</c:v>
                </c:pt>
                <c:pt idx="3">
                  <c:v>95.33</c:v>
                </c:pt>
                <c:pt idx="4">
                  <c:v>94.19</c:v>
                </c:pt>
              </c:numCache>
            </c:numRef>
          </c:val>
        </c:ser>
        <c:dLbls>
          <c:showLegendKey val="0"/>
          <c:showVal val="0"/>
          <c:showCatName val="0"/>
          <c:showSerName val="0"/>
          <c:showPercent val="0"/>
          <c:showBubbleSize val="0"/>
        </c:dLbls>
        <c:gapWidth val="150"/>
        <c:axId val="93365376"/>
        <c:axId val="933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93365376"/>
        <c:axId val="93367296"/>
      </c:lineChart>
      <c:dateAx>
        <c:axId val="93365376"/>
        <c:scaling>
          <c:orientation val="minMax"/>
        </c:scaling>
        <c:delete val="1"/>
        <c:axPos val="b"/>
        <c:numFmt formatCode="ge" sourceLinked="1"/>
        <c:majorTickMark val="none"/>
        <c:minorTickMark val="none"/>
        <c:tickLblPos val="none"/>
        <c:crossAx val="93367296"/>
        <c:crosses val="autoZero"/>
        <c:auto val="1"/>
        <c:lblOffset val="100"/>
        <c:baseTimeUnit val="years"/>
      </c:dateAx>
      <c:valAx>
        <c:axId val="933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102.45</c:v>
                </c:pt>
                <c:pt idx="2">
                  <c:v>104.01</c:v>
                </c:pt>
                <c:pt idx="3">
                  <c:v>105.71</c:v>
                </c:pt>
                <c:pt idx="4">
                  <c:v>102.69</c:v>
                </c:pt>
              </c:numCache>
            </c:numRef>
          </c:val>
        </c:ser>
        <c:dLbls>
          <c:showLegendKey val="0"/>
          <c:showVal val="0"/>
          <c:showCatName val="0"/>
          <c:showSerName val="0"/>
          <c:showPercent val="0"/>
          <c:showBubbleSize val="0"/>
        </c:dLbls>
        <c:gapWidth val="150"/>
        <c:axId val="93008640"/>
        <c:axId val="930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93008640"/>
        <c:axId val="93010560"/>
      </c:lineChart>
      <c:dateAx>
        <c:axId val="93008640"/>
        <c:scaling>
          <c:orientation val="minMax"/>
        </c:scaling>
        <c:delete val="1"/>
        <c:axPos val="b"/>
        <c:numFmt formatCode="ge" sourceLinked="1"/>
        <c:majorTickMark val="none"/>
        <c:minorTickMark val="none"/>
        <c:tickLblPos val="none"/>
        <c:crossAx val="93010560"/>
        <c:crosses val="autoZero"/>
        <c:auto val="1"/>
        <c:lblOffset val="100"/>
        <c:baseTimeUnit val="years"/>
      </c:dateAx>
      <c:valAx>
        <c:axId val="930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2.2999999999999998</c:v>
                </c:pt>
                <c:pt idx="2">
                  <c:v>4.42</c:v>
                </c:pt>
                <c:pt idx="3">
                  <c:v>6.4</c:v>
                </c:pt>
                <c:pt idx="4">
                  <c:v>13.7</c:v>
                </c:pt>
              </c:numCache>
            </c:numRef>
          </c:val>
        </c:ser>
        <c:dLbls>
          <c:showLegendKey val="0"/>
          <c:showVal val="0"/>
          <c:showCatName val="0"/>
          <c:showSerName val="0"/>
          <c:showPercent val="0"/>
          <c:showBubbleSize val="0"/>
        </c:dLbls>
        <c:gapWidth val="150"/>
        <c:axId val="93041024"/>
        <c:axId val="930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93041024"/>
        <c:axId val="93042944"/>
      </c:lineChart>
      <c:dateAx>
        <c:axId val="93041024"/>
        <c:scaling>
          <c:orientation val="minMax"/>
        </c:scaling>
        <c:delete val="1"/>
        <c:axPos val="b"/>
        <c:numFmt formatCode="ge" sourceLinked="1"/>
        <c:majorTickMark val="none"/>
        <c:minorTickMark val="none"/>
        <c:tickLblPos val="none"/>
        <c:crossAx val="93042944"/>
        <c:crosses val="autoZero"/>
        <c:auto val="1"/>
        <c:lblOffset val="100"/>
        <c:baseTimeUnit val="years"/>
      </c:dateAx>
      <c:valAx>
        <c:axId val="930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5.95</c:v>
                </c:pt>
                <c:pt idx="2">
                  <c:v>7.14</c:v>
                </c:pt>
                <c:pt idx="3">
                  <c:v>7.57</c:v>
                </c:pt>
                <c:pt idx="4">
                  <c:v>8.16</c:v>
                </c:pt>
              </c:numCache>
            </c:numRef>
          </c:val>
        </c:ser>
        <c:dLbls>
          <c:showLegendKey val="0"/>
          <c:showVal val="0"/>
          <c:showCatName val="0"/>
          <c:showSerName val="0"/>
          <c:showPercent val="0"/>
          <c:showBubbleSize val="0"/>
        </c:dLbls>
        <c:gapWidth val="150"/>
        <c:axId val="92897280"/>
        <c:axId val="928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92897280"/>
        <c:axId val="92899200"/>
      </c:lineChart>
      <c:dateAx>
        <c:axId val="92897280"/>
        <c:scaling>
          <c:orientation val="minMax"/>
        </c:scaling>
        <c:delete val="1"/>
        <c:axPos val="b"/>
        <c:numFmt formatCode="ge" sourceLinked="1"/>
        <c:majorTickMark val="none"/>
        <c:minorTickMark val="none"/>
        <c:tickLblPos val="none"/>
        <c:crossAx val="92899200"/>
        <c:crosses val="autoZero"/>
        <c:auto val="1"/>
        <c:lblOffset val="100"/>
        <c:baseTimeUnit val="years"/>
      </c:dateAx>
      <c:valAx>
        <c:axId val="928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2927488"/>
        <c:axId val="929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92927488"/>
        <c:axId val="92929408"/>
      </c:lineChart>
      <c:dateAx>
        <c:axId val="92927488"/>
        <c:scaling>
          <c:orientation val="minMax"/>
        </c:scaling>
        <c:delete val="1"/>
        <c:axPos val="b"/>
        <c:numFmt formatCode="ge" sourceLinked="1"/>
        <c:majorTickMark val="none"/>
        <c:minorTickMark val="none"/>
        <c:tickLblPos val="none"/>
        <c:crossAx val="92929408"/>
        <c:crosses val="autoZero"/>
        <c:auto val="1"/>
        <c:lblOffset val="100"/>
        <c:baseTimeUnit val="years"/>
      </c:dateAx>
      <c:valAx>
        <c:axId val="929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193.03</c:v>
                </c:pt>
                <c:pt idx="2">
                  <c:v>140.11000000000001</c:v>
                </c:pt>
                <c:pt idx="3">
                  <c:v>244.65</c:v>
                </c:pt>
                <c:pt idx="4">
                  <c:v>54.85</c:v>
                </c:pt>
              </c:numCache>
            </c:numRef>
          </c:val>
        </c:ser>
        <c:dLbls>
          <c:showLegendKey val="0"/>
          <c:showVal val="0"/>
          <c:showCatName val="0"/>
          <c:showSerName val="0"/>
          <c:showPercent val="0"/>
          <c:showBubbleSize val="0"/>
        </c:dLbls>
        <c:gapWidth val="150"/>
        <c:axId val="93111808"/>
        <c:axId val="931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93111808"/>
        <c:axId val="93113728"/>
      </c:lineChart>
      <c:dateAx>
        <c:axId val="93111808"/>
        <c:scaling>
          <c:orientation val="minMax"/>
        </c:scaling>
        <c:delete val="1"/>
        <c:axPos val="b"/>
        <c:numFmt formatCode="ge" sourceLinked="1"/>
        <c:majorTickMark val="none"/>
        <c:minorTickMark val="none"/>
        <c:tickLblPos val="none"/>
        <c:crossAx val="93113728"/>
        <c:crosses val="autoZero"/>
        <c:auto val="1"/>
        <c:lblOffset val="100"/>
        <c:baseTimeUnit val="years"/>
      </c:dateAx>
      <c:valAx>
        <c:axId val="931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457.4</c:v>
                </c:pt>
                <c:pt idx="2">
                  <c:v>445.18</c:v>
                </c:pt>
                <c:pt idx="3">
                  <c:v>459.98</c:v>
                </c:pt>
                <c:pt idx="4">
                  <c:v>421.85</c:v>
                </c:pt>
              </c:numCache>
            </c:numRef>
          </c:val>
        </c:ser>
        <c:dLbls>
          <c:showLegendKey val="0"/>
          <c:showVal val="0"/>
          <c:showCatName val="0"/>
          <c:showSerName val="0"/>
          <c:showPercent val="0"/>
          <c:showBubbleSize val="0"/>
        </c:dLbls>
        <c:gapWidth val="150"/>
        <c:axId val="93129728"/>
        <c:axId val="931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93129728"/>
        <c:axId val="93152384"/>
      </c:lineChart>
      <c:dateAx>
        <c:axId val="93129728"/>
        <c:scaling>
          <c:orientation val="minMax"/>
        </c:scaling>
        <c:delete val="1"/>
        <c:axPos val="b"/>
        <c:numFmt formatCode="ge" sourceLinked="1"/>
        <c:majorTickMark val="none"/>
        <c:minorTickMark val="none"/>
        <c:tickLblPos val="none"/>
        <c:crossAx val="93152384"/>
        <c:crosses val="autoZero"/>
        <c:auto val="1"/>
        <c:lblOffset val="100"/>
        <c:baseTimeUnit val="years"/>
      </c:dateAx>
      <c:valAx>
        <c:axId val="931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105.94</c:v>
                </c:pt>
                <c:pt idx="2">
                  <c:v>108.03</c:v>
                </c:pt>
                <c:pt idx="3">
                  <c:v>106.88</c:v>
                </c:pt>
                <c:pt idx="4">
                  <c:v>103.06</c:v>
                </c:pt>
              </c:numCache>
            </c:numRef>
          </c:val>
        </c:ser>
        <c:dLbls>
          <c:showLegendKey val="0"/>
          <c:showVal val="0"/>
          <c:showCatName val="0"/>
          <c:showSerName val="0"/>
          <c:showPercent val="0"/>
          <c:showBubbleSize val="0"/>
        </c:dLbls>
        <c:gapWidth val="150"/>
        <c:axId val="93260416"/>
        <c:axId val="932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93260416"/>
        <c:axId val="93262592"/>
      </c:lineChart>
      <c:dateAx>
        <c:axId val="93260416"/>
        <c:scaling>
          <c:orientation val="minMax"/>
        </c:scaling>
        <c:delete val="1"/>
        <c:axPos val="b"/>
        <c:numFmt formatCode="ge" sourceLinked="1"/>
        <c:majorTickMark val="none"/>
        <c:minorTickMark val="none"/>
        <c:tickLblPos val="none"/>
        <c:crossAx val="93262592"/>
        <c:crosses val="autoZero"/>
        <c:auto val="1"/>
        <c:lblOffset val="100"/>
        <c:baseTimeUnit val="years"/>
      </c:dateAx>
      <c:valAx>
        <c:axId val="932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144.91999999999999</c:v>
                </c:pt>
                <c:pt idx="2">
                  <c:v>142.25</c:v>
                </c:pt>
                <c:pt idx="3">
                  <c:v>148.44999999999999</c:v>
                </c:pt>
                <c:pt idx="4">
                  <c:v>160.88</c:v>
                </c:pt>
              </c:numCache>
            </c:numRef>
          </c:val>
        </c:ser>
        <c:dLbls>
          <c:showLegendKey val="0"/>
          <c:showVal val="0"/>
          <c:showCatName val="0"/>
          <c:showSerName val="0"/>
          <c:showPercent val="0"/>
          <c:showBubbleSize val="0"/>
        </c:dLbls>
        <c:gapWidth val="150"/>
        <c:axId val="93284224"/>
        <c:axId val="932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93284224"/>
        <c:axId val="93290496"/>
      </c:lineChart>
      <c:dateAx>
        <c:axId val="93284224"/>
        <c:scaling>
          <c:orientation val="minMax"/>
        </c:scaling>
        <c:delete val="1"/>
        <c:axPos val="b"/>
        <c:numFmt formatCode="ge" sourceLinked="1"/>
        <c:majorTickMark val="none"/>
        <c:minorTickMark val="none"/>
        <c:tickLblPos val="none"/>
        <c:crossAx val="93290496"/>
        <c:crosses val="autoZero"/>
        <c:auto val="1"/>
        <c:lblOffset val="100"/>
        <c:baseTimeUnit val="years"/>
      </c:dateAx>
      <c:valAx>
        <c:axId val="932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10"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山口県　周南市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15">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Ad</v>
      </c>
      <c r="X8" s="76"/>
      <c r="Y8" s="76"/>
      <c r="Z8" s="76"/>
      <c r="AA8" s="76"/>
      <c r="AB8" s="76"/>
      <c r="AC8" s="76"/>
      <c r="AD8" s="3"/>
      <c r="AE8" s="3"/>
      <c r="AF8" s="3"/>
      <c r="AG8" s="3"/>
      <c r="AH8" s="3"/>
      <c r="AI8" s="3"/>
      <c r="AJ8" s="3"/>
      <c r="AK8" s="3"/>
      <c r="AL8" s="70">
        <f>データ!R6</f>
        <v>148470</v>
      </c>
      <c r="AM8" s="70"/>
      <c r="AN8" s="70"/>
      <c r="AO8" s="70"/>
      <c r="AP8" s="70"/>
      <c r="AQ8" s="70"/>
      <c r="AR8" s="70"/>
      <c r="AS8" s="70"/>
      <c r="AT8" s="69">
        <f>データ!S6</f>
        <v>656.29</v>
      </c>
      <c r="AU8" s="69"/>
      <c r="AV8" s="69"/>
      <c r="AW8" s="69"/>
      <c r="AX8" s="69"/>
      <c r="AY8" s="69"/>
      <c r="AZ8" s="69"/>
      <c r="BA8" s="69"/>
      <c r="BB8" s="69">
        <f>データ!T6</f>
        <v>226.23</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15">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15">
      <c r="A10" s="2"/>
      <c r="B10" s="69" t="str">
        <f>データ!M6</f>
        <v>-</v>
      </c>
      <c r="C10" s="69"/>
      <c r="D10" s="69"/>
      <c r="E10" s="69"/>
      <c r="F10" s="69"/>
      <c r="G10" s="69"/>
      <c r="H10" s="69"/>
      <c r="I10" s="69">
        <f>データ!N6</f>
        <v>66.52</v>
      </c>
      <c r="J10" s="69"/>
      <c r="K10" s="69"/>
      <c r="L10" s="69"/>
      <c r="M10" s="69"/>
      <c r="N10" s="69"/>
      <c r="O10" s="69"/>
      <c r="P10" s="69">
        <f>データ!O6</f>
        <v>83.92</v>
      </c>
      <c r="Q10" s="69"/>
      <c r="R10" s="69"/>
      <c r="S10" s="69"/>
      <c r="T10" s="69"/>
      <c r="U10" s="69"/>
      <c r="V10" s="69"/>
      <c r="W10" s="69">
        <f>データ!P6</f>
        <v>69.87</v>
      </c>
      <c r="X10" s="69"/>
      <c r="Y10" s="69"/>
      <c r="Z10" s="69"/>
      <c r="AA10" s="69"/>
      <c r="AB10" s="69"/>
      <c r="AC10" s="69"/>
      <c r="AD10" s="70">
        <f>データ!Q6</f>
        <v>3216</v>
      </c>
      <c r="AE10" s="70"/>
      <c r="AF10" s="70"/>
      <c r="AG10" s="70"/>
      <c r="AH10" s="70"/>
      <c r="AI10" s="70"/>
      <c r="AJ10" s="70"/>
      <c r="AK10" s="2"/>
      <c r="AL10" s="70">
        <f>データ!U6</f>
        <v>124084</v>
      </c>
      <c r="AM10" s="70"/>
      <c r="AN10" s="70"/>
      <c r="AO10" s="70"/>
      <c r="AP10" s="70"/>
      <c r="AQ10" s="70"/>
      <c r="AR10" s="70"/>
      <c r="AS10" s="70"/>
      <c r="AT10" s="69">
        <f>データ!V6</f>
        <v>28.69</v>
      </c>
      <c r="AU10" s="69"/>
      <c r="AV10" s="69"/>
      <c r="AW10" s="69"/>
      <c r="AX10" s="69"/>
      <c r="AY10" s="69"/>
      <c r="AZ10" s="69"/>
      <c r="BA10" s="69"/>
      <c r="BB10" s="69">
        <f>データ!W6</f>
        <v>4324.99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2014</v>
      </c>
      <c r="C6" s="31">
        <f t="shared" ref="C6:W6" si="3">C7</f>
        <v>352152</v>
      </c>
      <c r="D6" s="31">
        <f t="shared" si="3"/>
        <v>46</v>
      </c>
      <c r="E6" s="31">
        <f t="shared" si="3"/>
        <v>17</v>
      </c>
      <c r="F6" s="31">
        <f t="shared" si="3"/>
        <v>1</v>
      </c>
      <c r="G6" s="31">
        <f t="shared" si="3"/>
        <v>0</v>
      </c>
      <c r="H6" s="31" t="str">
        <f t="shared" si="3"/>
        <v>山口県　周南市</v>
      </c>
      <c r="I6" s="31" t="str">
        <f t="shared" si="3"/>
        <v>法適用</v>
      </c>
      <c r="J6" s="31" t="str">
        <f t="shared" si="3"/>
        <v>下水道事業</v>
      </c>
      <c r="K6" s="31" t="str">
        <f t="shared" si="3"/>
        <v>公共下水道</v>
      </c>
      <c r="L6" s="31" t="str">
        <f t="shared" si="3"/>
        <v>Ad</v>
      </c>
      <c r="M6" s="32" t="str">
        <f t="shared" si="3"/>
        <v>-</v>
      </c>
      <c r="N6" s="32">
        <f t="shared" si="3"/>
        <v>66.52</v>
      </c>
      <c r="O6" s="32">
        <f t="shared" si="3"/>
        <v>83.92</v>
      </c>
      <c r="P6" s="32">
        <f t="shared" si="3"/>
        <v>69.87</v>
      </c>
      <c r="Q6" s="32">
        <f t="shared" si="3"/>
        <v>3216</v>
      </c>
      <c r="R6" s="32">
        <f t="shared" si="3"/>
        <v>148470</v>
      </c>
      <c r="S6" s="32">
        <f t="shared" si="3"/>
        <v>656.29</v>
      </c>
      <c r="T6" s="32">
        <f t="shared" si="3"/>
        <v>226.23</v>
      </c>
      <c r="U6" s="32">
        <f t="shared" si="3"/>
        <v>124084</v>
      </c>
      <c r="V6" s="32">
        <f t="shared" si="3"/>
        <v>28.69</v>
      </c>
      <c r="W6" s="32">
        <f t="shared" si="3"/>
        <v>4324.99</v>
      </c>
      <c r="X6" s="33" t="str">
        <f>IF(X7="",NA(),X7)</f>
        <v>-</v>
      </c>
      <c r="Y6" s="33">
        <f t="shared" ref="Y6:AG6" si="4">IF(Y7="",NA(),Y7)</f>
        <v>102.45</v>
      </c>
      <c r="Z6" s="33">
        <f t="shared" si="4"/>
        <v>104.01</v>
      </c>
      <c r="AA6" s="33">
        <f t="shared" si="4"/>
        <v>105.71</v>
      </c>
      <c r="AB6" s="33">
        <f t="shared" si="4"/>
        <v>102.69</v>
      </c>
      <c r="AC6" s="33" t="str">
        <f t="shared" si="4"/>
        <v>-</v>
      </c>
      <c r="AD6" s="33">
        <f t="shared" si="4"/>
        <v>104.92</v>
      </c>
      <c r="AE6" s="33">
        <f t="shared" si="4"/>
        <v>104.17</v>
      </c>
      <c r="AF6" s="33">
        <f t="shared" si="4"/>
        <v>105.07</v>
      </c>
      <c r="AG6" s="33">
        <f t="shared" si="4"/>
        <v>108.53</v>
      </c>
      <c r="AH6" s="32" t="str">
        <f>IF(AH7="","",IF(AH7="-","【-】","【"&amp;SUBSTITUTE(TEXT(AH7,"#,##0.00"),"-","△")&amp;"】"))</f>
        <v>【107.74】</v>
      </c>
      <c r="AI6" s="33" t="str">
        <f>IF(AI7="",NA(),AI7)</f>
        <v>-</v>
      </c>
      <c r="AJ6" s="32">
        <f t="shared" ref="AJ6:AR6" si="5">IF(AJ7="",NA(),AJ7)</f>
        <v>0</v>
      </c>
      <c r="AK6" s="32">
        <f t="shared" si="5"/>
        <v>0</v>
      </c>
      <c r="AL6" s="32">
        <f t="shared" si="5"/>
        <v>0</v>
      </c>
      <c r="AM6" s="32">
        <f t="shared" si="5"/>
        <v>0</v>
      </c>
      <c r="AN6" s="33" t="str">
        <f t="shared" si="5"/>
        <v>-</v>
      </c>
      <c r="AO6" s="33">
        <f t="shared" si="5"/>
        <v>23.04</v>
      </c>
      <c r="AP6" s="33">
        <f t="shared" si="5"/>
        <v>19.97</v>
      </c>
      <c r="AQ6" s="33">
        <f t="shared" si="5"/>
        <v>23.32</v>
      </c>
      <c r="AR6" s="33">
        <f t="shared" si="5"/>
        <v>4.72</v>
      </c>
      <c r="AS6" s="32" t="str">
        <f>IF(AS7="","",IF(AS7="-","【-】","【"&amp;SUBSTITUTE(TEXT(AS7,"#,##0.00"),"-","△")&amp;"】"))</f>
        <v>【4.71】</v>
      </c>
      <c r="AT6" s="33" t="str">
        <f>IF(AT7="",NA(),AT7)</f>
        <v>-</v>
      </c>
      <c r="AU6" s="33">
        <f t="shared" ref="AU6:BC6" si="6">IF(AU7="",NA(),AU7)</f>
        <v>193.03</v>
      </c>
      <c r="AV6" s="33">
        <f t="shared" si="6"/>
        <v>140.11000000000001</v>
      </c>
      <c r="AW6" s="33">
        <f t="shared" si="6"/>
        <v>244.65</v>
      </c>
      <c r="AX6" s="33">
        <f t="shared" si="6"/>
        <v>54.85</v>
      </c>
      <c r="AY6" s="33" t="str">
        <f t="shared" si="6"/>
        <v>-</v>
      </c>
      <c r="AZ6" s="33">
        <f t="shared" si="6"/>
        <v>150.22999999999999</v>
      </c>
      <c r="BA6" s="33">
        <f t="shared" si="6"/>
        <v>152.78</v>
      </c>
      <c r="BB6" s="33">
        <f t="shared" si="6"/>
        <v>179.3</v>
      </c>
      <c r="BC6" s="33">
        <f t="shared" si="6"/>
        <v>45.99</v>
      </c>
      <c r="BD6" s="32" t="str">
        <f>IF(BD7="","",IF(BD7="-","【-】","【"&amp;SUBSTITUTE(TEXT(BD7,"#,##0.00"),"-","△")&amp;"】"))</f>
        <v>【56.46】</v>
      </c>
      <c r="BE6" s="33" t="str">
        <f>IF(BE7="",NA(),BE7)</f>
        <v>-</v>
      </c>
      <c r="BF6" s="33">
        <f t="shared" ref="BF6:BN6" si="7">IF(BF7="",NA(),BF7)</f>
        <v>457.4</v>
      </c>
      <c r="BG6" s="33">
        <f t="shared" si="7"/>
        <v>445.18</v>
      </c>
      <c r="BH6" s="33">
        <f t="shared" si="7"/>
        <v>459.98</v>
      </c>
      <c r="BI6" s="33">
        <f t="shared" si="7"/>
        <v>421.85</v>
      </c>
      <c r="BJ6" s="33" t="str">
        <f t="shared" si="7"/>
        <v>-</v>
      </c>
      <c r="BK6" s="33">
        <f t="shared" si="7"/>
        <v>978.41</v>
      </c>
      <c r="BL6" s="33">
        <f t="shared" si="7"/>
        <v>935.65</v>
      </c>
      <c r="BM6" s="33">
        <f t="shared" si="7"/>
        <v>924.44</v>
      </c>
      <c r="BN6" s="33">
        <f t="shared" si="7"/>
        <v>963.16</v>
      </c>
      <c r="BO6" s="32" t="str">
        <f>IF(BO7="","",IF(BO7="-","【-】","【"&amp;SUBSTITUTE(TEXT(BO7,"#,##0.00"),"-","△")&amp;"】"))</f>
        <v>【776.35】</v>
      </c>
      <c r="BP6" s="33" t="str">
        <f>IF(BP7="",NA(),BP7)</f>
        <v>-</v>
      </c>
      <c r="BQ6" s="33">
        <f t="shared" ref="BQ6:BY6" si="8">IF(BQ7="",NA(),BQ7)</f>
        <v>105.94</v>
      </c>
      <c r="BR6" s="33">
        <f t="shared" si="8"/>
        <v>108.03</v>
      </c>
      <c r="BS6" s="33">
        <f t="shared" si="8"/>
        <v>106.88</v>
      </c>
      <c r="BT6" s="33">
        <f t="shared" si="8"/>
        <v>103.06</v>
      </c>
      <c r="BU6" s="33" t="str">
        <f t="shared" si="8"/>
        <v>-</v>
      </c>
      <c r="BV6" s="33">
        <f t="shared" si="8"/>
        <v>88.02</v>
      </c>
      <c r="BW6" s="33">
        <f t="shared" si="8"/>
        <v>90.14</v>
      </c>
      <c r="BX6" s="33">
        <f t="shared" si="8"/>
        <v>90.24</v>
      </c>
      <c r="BY6" s="33">
        <f t="shared" si="8"/>
        <v>94.82</v>
      </c>
      <c r="BZ6" s="32" t="str">
        <f>IF(BZ7="","",IF(BZ7="-","【-】","【"&amp;SUBSTITUTE(TEXT(BZ7,"#,##0.00"),"-","△")&amp;"】"))</f>
        <v>【96.57】</v>
      </c>
      <c r="CA6" s="33" t="str">
        <f>IF(CA7="",NA(),CA7)</f>
        <v>-</v>
      </c>
      <c r="CB6" s="33">
        <f t="shared" ref="CB6:CJ6" si="9">IF(CB7="",NA(),CB7)</f>
        <v>144.91999999999999</v>
      </c>
      <c r="CC6" s="33">
        <f t="shared" si="9"/>
        <v>142.25</v>
      </c>
      <c r="CD6" s="33">
        <f t="shared" si="9"/>
        <v>148.44999999999999</v>
      </c>
      <c r="CE6" s="33">
        <f t="shared" si="9"/>
        <v>160.88</v>
      </c>
      <c r="CF6" s="33" t="str">
        <f t="shared" si="9"/>
        <v>-</v>
      </c>
      <c r="CG6" s="33">
        <f t="shared" si="9"/>
        <v>172.91</v>
      </c>
      <c r="CH6" s="33">
        <f t="shared" si="9"/>
        <v>169.64</v>
      </c>
      <c r="CI6" s="33">
        <f t="shared" si="9"/>
        <v>170.22</v>
      </c>
      <c r="CJ6" s="33">
        <f t="shared" si="9"/>
        <v>162.88</v>
      </c>
      <c r="CK6" s="32" t="str">
        <f>IF(CK7="","",IF(CK7="-","【-】","【"&amp;SUBSTITUTE(TEXT(CK7,"#,##0.00"),"-","△")&amp;"】"))</f>
        <v>【142.28】</v>
      </c>
      <c r="CL6" s="33" t="str">
        <f>IF(CL7="",NA(),CL7)</f>
        <v>-</v>
      </c>
      <c r="CM6" s="33">
        <f t="shared" ref="CM6:CU6" si="10">IF(CM7="",NA(),CM7)</f>
        <v>70.540000000000006</v>
      </c>
      <c r="CN6" s="33">
        <f t="shared" si="10"/>
        <v>73.61</v>
      </c>
      <c r="CO6" s="33">
        <f t="shared" si="10"/>
        <v>72.17</v>
      </c>
      <c r="CP6" s="33">
        <f t="shared" si="10"/>
        <v>69.290000000000006</v>
      </c>
      <c r="CQ6" s="33" t="str">
        <f t="shared" si="10"/>
        <v>-</v>
      </c>
      <c r="CR6" s="33">
        <f t="shared" si="10"/>
        <v>68.209999999999994</v>
      </c>
      <c r="CS6" s="33">
        <f t="shared" si="10"/>
        <v>67.569999999999993</v>
      </c>
      <c r="CT6" s="33">
        <f t="shared" si="10"/>
        <v>67.099999999999994</v>
      </c>
      <c r="CU6" s="33">
        <f t="shared" si="10"/>
        <v>67.95</v>
      </c>
      <c r="CV6" s="32" t="str">
        <f>IF(CV7="","",IF(CV7="-","【-】","【"&amp;SUBSTITUTE(TEXT(CV7,"#,##0.00"),"-","△")&amp;"】"))</f>
        <v>【60.35】</v>
      </c>
      <c r="CW6" s="33" t="str">
        <f>IF(CW7="",NA(),CW7)</f>
        <v>-</v>
      </c>
      <c r="CX6" s="33">
        <f t="shared" ref="CX6:DF6" si="11">IF(CX7="",NA(),CX7)</f>
        <v>95.3</v>
      </c>
      <c r="CY6" s="33">
        <f t="shared" si="11"/>
        <v>95.41</v>
      </c>
      <c r="CZ6" s="33">
        <f t="shared" si="11"/>
        <v>95.33</v>
      </c>
      <c r="DA6" s="33">
        <f t="shared" si="11"/>
        <v>94.19</v>
      </c>
      <c r="DB6" s="33" t="str">
        <f t="shared" si="11"/>
        <v>-</v>
      </c>
      <c r="DC6" s="33">
        <f t="shared" si="11"/>
        <v>92.8</v>
      </c>
      <c r="DD6" s="33">
        <f t="shared" si="11"/>
        <v>92.87</v>
      </c>
      <c r="DE6" s="33">
        <f t="shared" si="11"/>
        <v>93.01</v>
      </c>
      <c r="DF6" s="33">
        <f t="shared" si="11"/>
        <v>93.12</v>
      </c>
      <c r="DG6" s="32" t="str">
        <f>IF(DG7="","",IF(DG7="-","【-】","【"&amp;SUBSTITUTE(TEXT(DG7,"#,##0.00"),"-","△")&amp;"】"))</f>
        <v>【94.57】</v>
      </c>
      <c r="DH6" s="33" t="str">
        <f>IF(DH7="",NA(),DH7)</f>
        <v>-</v>
      </c>
      <c r="DI6" s="33">
        <f t="shared" ref="DI6:DQ6" si="12">IF(DI7="",NA(),DI7)</f>
        <v>2.2999999999999998</v>
      </c>
      <c r="DJ6" s="33">
        <f t="shared" si="12"/>
        <v>4.42</v>
      </c>
      <c r="DK6" s="33">
        <f t="shared" si="12"/>
        <v>6.4</v>
      </c>
      <c r="DL6" s="33">
        <f t="shared" si="12"/>
        <v>13.7</v>
      </c>
      <c r="DM6" s="33" t="str">
        <f t="shared" si="12"/>
        <v>-</v>
      </c>
      <c r="DN6" s="33">
        <f t="shared" si="12"/>
        <v>16.55</v>
      </c>
      <c r="DO6" s="33">
        <f t="shared" si="12"/>
        <v>16.02</v>
      </c>
      <c r="DP6" s="33">
        <f t="shared" si="12"/>
        <v>16.559999999999999</v>
      </c>
      <c r="DQ6" s="33">
        <f t="shared" si="12"/>
        <v>28.35</v>
      </c>
      <c r="DR6" s="32" t="str">
        <f>IF(DR7="","",IF(DR7="-","【-】","【"&amp;SUBSTITUTE(TEXT(DR7,"#,##0.00"),"-","△")&amp;"】"))</f>
        <v>【36.27】</v>
      </c>
      <c r="DS6" s="33" t="str">
        <f>IF(DS7="",NA(),DS7)</f>
        <v>-</v>
      </c>
      <c r="DT6" s="33">
        <f t="shared" ref="DT6:EB6" si="13">IF(DT7="",NA(),DT7)</f>
        <v>5.95</v>
      </c>
      <c r="DU6" s="33">
        <f t="shared" si="13"/>
        <v>7.14</v>
      </c>
      <c r="DV6" s="33">
        <f t="shared" si="13"/>
        <v>7.57</v>
      </c>
      <c r="DW6" s="33">
        <f t="shared" si="13"/>
        <v>8.16</v>
      </c>
      <c r="DX6" s="33" t="str">
        <f t="shared" si="13"/>
        <v>-</v>
      </c>
      <c r="DY6" s="33">
        <f t="shared" si="13"/>
        <v>2.7</v>
      </c>
      <c r="DZ6" s="33">
        <f t="shared" si="13"/>
        <v>2.68</v>
      </c>
      <c r="EA6" s="33">
        <f t="shared" si="13"/>
        <v>2.82</v>
      </c>
      <c r="EB6" s="33">
        <f t="shared" si="13"/>
        <v>3.05</v>
      </c>
      <c r="EC6" s="32" t="str">
        <f>IF(EC7="","",IF(EC7="-","【-】","【"&amp;SUBSTITUTE(TEXT(EC7,"#,##0.00"),"-","△")&amp;"】"))</f>
        <v>【4.35】</v>
      </c>
      <c r="ED6" s="33" t="str">
        <f>IF(ED7="",NA(),ED7)</f>
        <v>-</v>
      </c>
      <c r="EE6" s="33">
        <f t="shared" ref="EE6:EM6" si="14">IF(EE7="",NA(),EE7)</f>
        <v>0.03</v>
      </c>
      <c r="EF6" s="32">
        <f t="shared" si="14"/>
        <v>0</v>
      </c>
      <c r="EG6" s="32">
        <f t="shared" si="14"/>
        <v>0</v>
      </c>
      <c r="EH6" s="33">
        <f t="shared" si="14"/>
        <v>0.03</v>
      </c>
      <c r="EI6" s="33" t="str">
        <f t="shared" si="14"/>
        <v>-</v>
      </c>
      <c r="EJ6" s="33">
        <f t="shared" si="14"/>
        <v>0.11</v>
      </c>
      <c r="EK6" s="33">
        <f t="shared" si="14"/>
        <v>0.14000000000000001</v>
      </c>
      <c r="EL6" s="33">
        <f t="shared" si="14"/>
        <v>0.11</v>
      </c>
      <c r="EM6" s="33">
        <f t="shared" si="14"/>
        <v>0.08</v>
      </c>
      <c r="EN6" s="32" t="str">
        <f>IF(EN7="","",IF(EN7="-","【-】","【"&amp;SUBSTITUTE(TEXT(EN7,"#,##0.00"),"-","△")&amp;"】"))</f>
        <v>【0.17】</v>
      </c>
    </row>
    <row r="7" spans="1:147" s="34" customFormat="1" x14ac:dyDescent="0.15">
      <c r="A7" s="26"/>
      <c r="B7" s="35">
        <v>2014</v>
      </c>
      <c r="C7" s="35">
        <v>352152</v>
      </c>
      <c r="D7" s="35">
        <v>46</v>
      </c>
      <c r="E7" s="35">
        <v>17</v>
      </c>
      <c r="F7" s="35">
        <v>1</v>
      </c>
      <c r="G7" s="35">
        <v>0</v>
      </c>
      <c r="H7" s="35" t="s">
        <v>96</v>
      </c>
      <c r="I7" s="35" t="s">
        <v>97</v>
      </c>
      <c r="J7" s="35" t="s">
        <v>98</v>
      </c>
      <c r="K7" s="35" t="s">
        <v>99</v>
      </c>
      <c r="L7" s="35" t="s">
        <v>100</v>
      </c>
      <c r="M7" s="36" t="s">
        <v>101</v>
      </c>
      <c r="N7" s="36">
        <v>66.52</v>
      </c>
      <c r="O7" s="36">
        <v>83.92</v>
      </c>
      <c r="P7" s="36">
        <v>69.87</v>
      </c>
      <c r="Q7" s="36">
        <v>3216</v>
      </c>
      <c r="R7" s="36">
        <v>148470</v>
      </c>
      <c r="S7" s="36">
        <v>656.29</v>
      </c>
      <c r="T7" s="36">
        <v>226.23</v>
      </c>
      <c r="U7" s="36">
        <v>124084</v>
      </c>
      <c r="V7" s="36">
        <v>28.69</v>
      </c>
      <c r="W7" s="36">
        <v>4324.99</v>
      </c>
      <c r="X7" s="36" t="s">
        <v>101</v>
      </c>
      <c r="Y7" s="36">
        <v>102.45</v>
      </c>
      <c r="Z7" s="36">
        <v>104.01</v>
      </c>
      <c r="AA7" s="36">
        <v>105.71</v>
      </c>
      <c r="AB7" s="36">
        <v>102.69</v>
      </c>
      <c r="AC7" s="36" t="s">
        <v>101</v>
      </c>
      <c r="AD7" s="36">
        <v>104.92</v>
      </c>
      <c r="AE7" s="36">
        <v>104.17</v>
      </c>
      <c r="AF7" s="36">
        <v>105.07</v>
      </c>
      <c r="AG7" s="36">
        <v>108.53</v>
      </c>
      <c r="AH7" s="36">
        <v>107.74</v>
      </c>
      <c r="AI7" s="36" t="s">
        <v>101</v>
      </c>
      <c r="AJ7" s="36">
        <v>0</v>
      </c>
      <c r="AK7" s="36">
        <v>0</v>
      </c>
      <c r="AL7" s="36">
        <v>0</v>
      </c>
      <c r="AM7" s="36">
        <v>0</v>
      </c>
      <c r="AN7" s="36" t="s">
        <v>101</v>
      </c>
      <c r="AO7" s="36">
        <v>23.04</v>
      </c>
      <c r="AP7" s="36">
        <v>19.97</v>
      </c>
      <c r="AQ7" s="36">
        <v>23.32</v>
      </c>
      <c r="AR7" s="36">
        <v>4.72</v>
      </c>
      <c r="AS7" s="36">
        <v>4.71</v>
      </c>
      <c r="AT7" s="36" t="s">
        <v>101</v>
      </c>
      <c r="AU7" s="36">
        <v>193.03</v>
      </c>
      <c r="AV7" s="36">
        <v>140.11000000000001</v>
      </c>
      <c r="AW7" s="36">
        <v>244.65</v>
      </c>
      <c r="AX7" s="36">
        <v>54.85</v>
      </c>
      <c r="AY7" s="36" t="s">
        <v>101</v>
      </c>
      <c r="AZ7" s="36">
        <v>150.22999999999999</v>
      </c>
      <c r="BA7" s="36">
        <v>152.78</v>
      </c>
      <c r="BB7" s="36">
        <v>179.3</v>
      </c>
      <c r="BC7" s="36">
        <v>45.99</v>
      </c>
      <c r="BD7" s="36">
        <v>56.46</v>
      </c>
      <c r="BE7" s="36" t="s">
        <v>101</v>
      </c>
      <c r="BF7" s="36">
        <v>457.4</v>
      </c>
      <c r="BG7" s="36">
        <v>445.18</v>
      </c>
      <c r="BH7" s="36">
        <v>459.98</v>
      </c>
      <c r="BI7" s="36">
        <v>421.85</v>
      </c>
      <c r="BJ7" s="36" t="s">
        <v>101</v>
      </c>
      <c r="BK7" s="36">
        <v>978.41</v>
      </c>
      <c r="BL7" s="36">
        <v>935.65</v>
      </c>
      <c r="BM7" s="36">
        <v>924.44</v>
      </c>
      <c r="BN7" s="36">
        <v>963.16</v>
      </c>
      <c r="BO7" s="36">
        <v>776.35</v>
      </c>
      <c r="BP7" s="36" t="s">
        <v>101</v>
      </c>
      <c r="BQ7" s="36">
        <v>105.94</v>
      </c>
      <c r="BR7" s="36">
        <v>108.03</v>
      </c>
      <c r="BS7" s="36">
        <v>106.88</v>
      </c>
      <c r="BT7" s="36">
        <v>103.06</v>
      </c>
      <c r="BU7" s="36" t="s">
        <v>101</v>
      </c>
      <c r="BV7" s="36">
        <v>88.02</v>
      </c>
      <c r="BW7" s="36">
        <v>90.14</v>
      </c>
      <c r="BX7" s="36">
        <v>90.24</v>
      </c>
      <c r="BY7" s="36">
        <v>94.82</v>
      </c>
      <c r="BZ7" s="36">
        <v>96.57</v>
      </c>
      <c r="CA7" s="36" t="s">
        <v>101</v>
      </c>
      <c r="CB7" s="36">
        <v>144.91999999999999</v>
      </c>
      <c r="CC7" s="36">
        <v>142.25</v>
      </c>
      <c r="CD7" s="36">
        <v>148.44999999999999</v>
      </c>
      <c r="CE7" s="36">
        <v>160.88</v>
      </c>
      <c r="CF7" s="36" t="s">
        <v>101</v>
      </c>
      <c r="CG7" s="36">
        <v>172.91</v>
      </c>
      <c r="CH7" s="36">
        <v>169.64</v>
      </c>
      <c r="CI7" s="36">
        <v>170.22</v>
      </c>
      <c r="CJ7" s="36">
        <v>162.88</v>
      </c>
      <c r="CK7" s="36">
        <v>142.28</v>
      </c>
      <c r="CL7" s="36" t="s">
        <v>101</v>
      </c>
      <c r="CM7" s="36">
        <v>70.540000000000006</v>
      </c>
      <c r="CN7" s="36">
        <v>73.61</v>
      </c>
      <c r="CO7" s="36">
        <v>72.17</v>
      </c>
      <c r="CP7" s="36">
        <v>69.290000000000006</v>
      </c>
      <c r="CQ7" s="36" t="s">
        <v>101</v>
      </c>
      <c r="CR7" s="36">
        <v>68.209999999999994</v>
      </c>
      <c r="CS7" s="36">
        <v>67.569999999999993</v>
      </c>
      <c r="CT7" s="36">
        <v>67.099999999999994</v>
      </c>
      <c r="CU7" s="36">
        <v>67.95</v>
      </c>
      <c r="CV7" s="36">
        <v>60.35</v>
      </c>
      <c r="CW7" s="36" t="s">
        <v>101</v>
      </c>
      <c r="CX7" s="36">
        <v>95.3</v>
      </c>
      <c r="CY7" s="36">
        <v>95.41</v>
      </c>
      <c r="CZ7" s="36">
        <v>95.33</v>
      </c>
      <c r="DA7" s="36">
        <v>94.19</v>
      </c>
      <c r="DB7" s="36" t="s">
        <v>101</v>
      </c>
      <c r="DC7" s="36">
        <v>92.8</v>
      </c>
      <c r="DD7" s="36">
        <v>92.87</v>
      </c>
      <c r="DE7" s="36">
        <v>93.01</v>
      </c>
      <c r="DF7" s="36">
        <v>93.12</v>
      </c>
      <c r="DG7" s="36">
        <v>94.57</v>
      </c>
      <c r="DH7" s="36" t="s">
        <v>101</v>
      </c>
      <c r="DI7" s="36">
        <v>2.2999999999999998</v>
      </c>
      <c r="DJ7" s="36">
        <v>4.42</v>
      </c>
      <c r="DK7" s="36">
        <v>6.4</v>
      </c>
      <c r="DL7" s="36">
        <v>13.7</v>
      </c>
      <c r="DM7" s="36" t="s">
        <v>101</v>
      </c>
      <c r="DN7" s="36">
        <v>16.55</v>
      </c>
      <c r="DO7" s="36">
        <v>16.02</v>
      </c>
      <c r="DP7" s="36">
        <v>16.559999999999999</v>
      </c>
      <c r="DQ7" s="36">
        <v>28.35</v>
      </c>
      <c r="DR7" s="36">
        <v>36.270000000000003</v>
      </c>
      <c r="DS7" s="36" t="s">
        <v>101</v>
      </c>
      <c r="DT7" s="36">
        <v>5.95</v>
      </c>
      <c r="DU7" s="36">
        <v>7.14</v>
      </c>
      <c r="DV7" s="36">
        <v>7.57</v>
      </c>
      <c r="DW7" s="36">
        <v>8.16</v>
      </c>
      <c r="DX7" s="36" t="s">
        <v>101</v>
      </c>
      <c r="DY7" s="36">
        <v>2.7</v>
      </c>
      <c r="DZ7" s="36">
        <v>2.68</v>
      </c>
      <c r="EA7" s="36">
        <v>2.82</v>
      </c>
      <c r="EB7" s="36">
        <v>3.05</v>
      </c>
      <c r="EC7" s="36">
        <v>4.3499999999999996</v>
      </c>
      <c r="ED7" s="36" t="s">
        <v>101</v>
      </c>
      <c r="EE7" s="36">
        <v>0.03</v>
      </c>
      <c r="EF7" s="36">
        <v>0</v>
      </c>
      <c r="EG7" s="36">
        <v>0</v>
      </c>
      <c r="EH7" s="36">
        <v>0.03</v>
      </c>
      <c r="EI7" s="36" t="s">
        <v>101</v>
      </c>
      <c r="EJ7" s="36">
        <v>0.11</v>
      </c>
      <c r="EK7" s="36">
        <v>0.14000000000000001</v>
      </c>
      <c r="EL7" s="36">
        <v>0.11</v>
      </c>
      <c r="EM7" s="36">
        <v>0.08</v>
      </c>
      <c r="EN7" s="36">
        <v>0.17</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2016-02-15T07:46:38Z</cp:lastPrinted>
  <dcterms:created xsi:type="dcterms:W3CDTF">2016-02-03T07:45:20Z</dcterms:created>
  <dcterms:modified xsi:type="dcterms:W3CDTF">2016-02-15T07:46:40Z</dcterms:modified>
  <cp:category/>
</cp:coreProperties>
</file>