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5" yWindow="-15" windowWidth="14400" windowHeight="1213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<sst xmlns="http://schemas.openxmlformats.org/spreadsheetml/2006/main" count="242" uniqueCount="110">
  <si>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</si>
  <si>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</si>
  <si>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</si>
  <si>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</si>
  <si>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</si>
  <si>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</si>
  <si>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</si>
  <si>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</si>
  <si>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</si>
  <si>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</si>
  <si>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</si>
  <si>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</si>
  <si>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</si>
  <si>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</si>
  <si>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</si>
  <si>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</si>
  <si>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</si>
  <si>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</si>
  <si>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</si>
  <si>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</si>
  <si>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</si>
  <si>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</si>
  <si>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</si>
  <si>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</si>
  <si>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</si>
  <si>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</si>
  <si>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</si>
  <si>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</si>
  <si>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</si>
  <si>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</si>
  <si>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</si>
  <si>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</si>
  <si>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</si>
  <si>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</si>
  <si>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</si>
  <si>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</si>
  <si>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</si>
  <si>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</si>
  <si>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</si>
  <si>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</si>
  <si>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</si>
  <si>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</si>
  <si>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</si>
  <si>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</si>
  <si>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</si>
  <si>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</si>
  <si>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</si>
  <si>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</si>
  <si>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</si>
  <si>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</si>
  <si>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</si>
  <si>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</si>
  <si>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</si>
  <si>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</si>
  <si>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</si>
  <si>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</si>
  <si>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</si>
  <si>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</si>
  <si>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</si>
  <si>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</si>
  <si>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</si>
  <si>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</si>
  <si>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</si>
  <si>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</si>
  <si>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</si>
  <si>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</si>
  <si>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</si>
  <si>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</si>
  <si>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</si>
  <si>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</si>
  <si>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</si>
  <si>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</si>
  <si>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</si>
  <si>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</si>
  <si>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</si>
  <si>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</si>
  <si>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</si>
  <si>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</si>
  <si>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</si>
  <si>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</si>
  <si>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</si>
  <si>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</si>
  <si>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</si>
  <si>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</si>
  <si>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</si>
  <si>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</si>
  <si>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</si>
  <si>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</si>
  <si>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</si>
  <si>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</si>
  <si>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</si>
  <si>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</si>
  <si>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</si>
  <si>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</si>
  <si>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</si>
  <si>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</si>
  <si>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</si>
  <si>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</si>
  <si>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</si>
  <si>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</si>
  <si>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</si>
  <si>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</si>
  <si>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</si>
  <si>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</si>
  <si>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</si>
  <si>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</si>
  <si>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</si>
  <si>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類似団体平均値と比較すると低い。企業会計に23年度に移行した際、減価償却が終わっていない部分のみを固定資産に計上したことと比較的供用開始からの年数が短いことが影響している。
②管渠老朽化率
　法定耐用年数を経過した管渠は無い。
③管渠改善率
　法定耐用年数を経過した管渠は無い。</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2" eb="24">
      <t>ヒカク</t>
    </rPh>
    <rPh sb="27" eb="28">
      <t>ヒク</t>
    </rPh>
    <rPh sb="46" eb="48">
      <t>ゲンカ</t>
    </rPh>
    <rPh sb="48" eb="50">
      <t>ショウキャク</t>
    </rPh>
    <rPh sb="51" eb="52">
      <t>オ</t>
    </rPh>
    <rPh sb="58" eb="60">
      <t>ブブン</t>
    </rPh>
    <rPh sb="63" eb="65">
      <t>コテイ</t>
    </rPh>
    <rPh sb="65" eb="67">
      <t>シサン</t>
    </rPh>
    <rPh sb="88" eb="89">
      <t>ミジカ</t>
    </rPh>
    <rPh sb="102" eb="104">
      <t>カンキョ</t>
    </rPh>
    <rPh sb="104" eb="107">
      <t>ロウキュウカ</t>
    </rPh>
    <rPh sb="107" eb="108">
      <t>リツ</t>
    </rPh>
    <rPh sb="110" eb="112">
      <t>ホウテイ</t>
    </rPh>
    <rPh sb="112" eb="114">
      <t>タイヨウ</t>
    </rPh>
    <rPh sb="114" eb="116">
      <t>ネンスウ</t>
    </rPh>
    <rPh sb="117" eb="119">
      <t>ケイカ</t>
    </rPh>
    <rPh sb="121" eb="123">
      <t>カンキョ</t>
    </rPh>
    <rPh sb="124" eb="125">
      <t>ナ</t>
    </rPh>
    <rPh sb="136" eb="138">
      <t>ホウテイ</t>
    </rPh>
    <rPh sb="138" eb="140">
      <t>タイヨウ</t>
    </rPh>
    <rPh sb="140" eb="142">
      <t>ネンスウ</t>
    </rPh>
    <rPh sb="143" eb="145">
      <t>ケイカ</t>
    </rPh>
    <rPh sb="147" eb="149">
      <t>カンキョ</t>
    </rPh>
    <rPh sb="150" eb="151">
      <t>ナ</t>
    </rPh>
    <phoneticPr fontId="4"/>
  </si>
  <si>
    <t>　現状における経営状態については、一般会計からの繰入金により経常収支は均衡しているが、経費回収率は低く繰入金が欠かせない状態にある。
　経費削減に努め、施設の維持管理・更新を計画的に進めなければならない。なお、現在、須々万地区では施設の統合事業を実施しており、経費縮減につながると考えている。</t>
    <rPh sb="1" eb="3">
      <t>ゲンジョウ</t>
    </rPh>
    <rPh sb="7" eb="9">
      <t>ケイエイ</t>
    </rPh>
    <rPh sb="9" eb="11">
      <t>ジョウタイ</t>
    </rPh>
    <rPh sb="17" eb="19">
      <t>イッパン</t>
    </rPh>
    <rPh sb="19" eb="21">
      <t>カイケイ</t>
    </rPh>
    <rPh sb="24" eb="26">
      <t>クリイレ</t>
    </rPh>
    <rPh sb="26" eb="27">
      <t>キン</t>
    </rPh>
    <rPh sb="30" eb="32">
      <t>ケイジョウ</t>
    </rPh>
    <rPh sb="32" eb="34">
      <t>シュウシ</t>
    </rPh>
    <rPh sb="35" eb="37">
      <t>キンコウ</t>
    </rPh>
    <rPh sb="43" eb="45">
      <t>ケイヒ</t>
    </rPh>
    <rPh sb="45" eb="47">
      <t>カイシュウ</t>
    </rPh>
    <rPh sb="47" eb="48">
      <t>リツ</t>
    </rPh>
    <rPh sb="49" eb="50">
      <t>ヒク</t>
    </rPh>
    <rPh sb="51" eb="53">
      <t>クリイレ</t>
    </rPh>
    <rPh sb="53" eb="54">
      <t>キン</t>
    </rPh>
    <rPh sb="55" eb="56">
      <t>カ</t>
    </rPh>
    <rPh sb="60" eb="62">
      <t>ジョウタイ</t>
    </rPh>
    <rPh sb="68" eb="70">
      <t>ケイヒ</t>
    </rPh>
    <rPh sb="70" eb="72">
      <t>サクゲン</t>
    </rPh>
    <rPh sb="73" eb="74">
      <t>ツト</t>
    </rPh>
    <rPh sb="76" eb="78">
      <t>シセツ</t>
    </rPh>
    <rPh sb="79" eb="81">
      <t>イジ</t>
    </rPh>
    <rPh sb="81" eb="83">
      <t>カンリ</t>
    </rPh>
    <rPh sb="84" eb="86">
      <t>コウシン</t>
    </rPh>
    <rPh sb="87" eb="90">
      <t>ケイカクテキ</t>
    </rPh>
    <rPh sb="91" eb="92">
      <t>スス</t>
    </rPh>
    <rPh sb="105" eb="107">
      <t>ゲンザイ</t>
    </rPh>
    <rPh sb="108" eb="111">
      <t>ススマ</t>
    </rPh>
    <rPh sb="111" eb="113">
      <t>チク</t>
    </rPh>
    <rPh sb="115" eb="117">
      <t>シセツ</t>
    </rPh>
    <rPh sb="118" eb="120">
      <t>トウゴウ</t>
    </rPh>
    <rPh sb="120" eb="122">
      <t>ジギョウ</t>
    </rPh>
    <rPh sb="123" eb="125">
      <t>ジッシ</t>
    </rPh>
    <rPh sb="130" eb="132">
      <t>ケイヒ</t>
    </rPh>
    <rPh sb="132" eb="134">
      <t>シュクゲン</t>
    </rPh>
    <rPh sb="140" eb="141">
      <t>カンガ</t>
    </rPh>
    <phoneticPr fontId="4"/>
  </si>
  <si>
    <t>①経常収支比率
　一般会計からの繰入金により、経常収支は均衡しており、類似団体平均値をやや上回っている。
③流動比率
　類似団体平均値と比較すると高い。会計制度改正により25年度までは借入資本金とされていた建設改良費等に充てられた企業債等が流動負債に計上されたため41.25％となった。翌年度の使用料収入や一般会計からの繰入金等が原資として予定されている。
④企業債残高対事業規模比率
　類似団体平均値と比較すると半分程度の数値であり、使用料収入に対する企業債残高は低い割合となっている。
⑤経費回収率
　類似団体平均値と比較すると高い。政策的に使用料を公共下水道事業と同料金の設定としているため、使用料で回収すべき経費の全額を使用料だけでは賄えていない。
⑥汚水処理原価
　類似団体平均値と比較すると低い。公共下水道事業と維持管理等を一括運営していることなどが影響している。
⑦施設利用率
　類似団体平均値と比較すると高い。おおむね計画どおりであり、須々万地区については流入人口の増加により機能強化を予定している。
⑧水洗化率
　類似団体平均値と比較すると低い。啓発活動により水洗化率の向上に努める必要がある。</t>
    <rPh sb="1" eb="3">
      <t>ケイジョウ</t>
    </rPh>
    <rPh sb="3" eb="5">
      <t>シュウシ</t>
    </rPh>
    <rPh sb="5" eb="7">
      <t>ヒリツ</t>
    </rPh>
    <rPh sb="9" eb="11">
      <t>イッパン</t>
    </rPh>
    <rPh sb="11" eb="13">
      <t>カイケイ</t>
    </rPh>
    <rPh sb="16" eb="18">
      <t>クリイレ</t>
    </rPh>
    <rPh sb="18" eb="19">
      <t>キン</t>
    </rPh>
    <rPh sb="23" eb="25">
      <t>ケイジョウ</t>
    </rPh>
    <rPh sb="25" eb="27">
      <t>シュウシ</t>
    </rPh>
    <rPh sb="28" eb="30">
      <t>キンコウ</t>
    </rPh>
    <rPh sb="35" eb="37">
      <t>ルイジ</t>
    </rPh>
    <rPh sb="37" eb="39">
      <t>ダンタイ</t>
    </rPh>
    <rPh sb="45" eb="47">
      <t>ウワマワ</t>
    </rPh>
    <rPh sb="54" eb="56">
      <t>リュウドウ</t>
    </rPh>
    <rPh sb="56" eb="58">
      <t>ヒリツ</t>
    </rPh>
    <rPh sb="60" eb="62">
      <t>ルイジ</t>
    </rPh>
    <rPh sb="62" eb="64">
      <t>ダンタイ</t>
    </rPh>
    <rPh sb="64" eb="66">
      <t>ヘイキン</t>
    </rPh>
    <rPh sb="66" eb="67">
      <t>アタイ</t>
    </rPh>
    <rPh sb="68" eb="70">
      <t>ヒカク</t>
    </rPh>
    <rPh sb="73" eb="74">
      <t>タカ</t>
    </rPh>
    <rPh sb="76" eb="78">
      <t>カイケイ</t>
    </rPh>
    <rPh sb="78" eb="80">
      <t>セイド</t>
    </rPh>
    <rPh sb="80" eb="82">
      <t>カイセイ</t>
    </rPh>
    <rPh sb="87" eb="89">
      <t>ネンド</t>
    </rPh>
    <rPh sb="92" eb="94">
      <t>カリイレ</t>
    </rPh>
    <rPh sb="94" eb="97">
      <t>シホンキン</t>
    </rPh>
    <rPh sb="103" eb="105">
      <t>ケンセツ</t>
    </rPh>
    <rPh sb="105" eb="107">
      <t>カイリョウ</t>
    </rPh>
    <rPh sb="107" eb="108">
      <t>ヒ</t>
    </rPh>
    <rPh sb="108" eb="109">
      <t>トウ</t>
    </rPh>
    <rPh sb="110" eb="111">
      <t>ア</t>
    </rPh>
    <rPh sb="115" eb="117">
      <t>キギョウ</t>
    </rPh>
    <rPh sb="117" eb="118">
      <t>サイ</t>
    </rPh>
    <rPh sb="118" eb="119">
      <t>トウ</t>
    </rPh>
    <rPh sb="120" eb="122">
      <t>リュウドウ</t>
    </rPh>
    <rPh sb="122" eb="124">
      <t>フサイ</t>
    </rPh>
    <rPh sb="125" eb="127">
      <t>ケイジョウ</t>
    </rPh>
    <rPh sb="143" eb="146">
      <t>ヨクネンド</t>
    </rPh>
    <rPh sb="147" eb="150">
      <t>シヨウリョウ</t>
    </rPh>
    <rPh sb="150" eb="152">
      <t>シュウニュウ</t>
    </rPh>
    <rPh sb="153" eb="155">
      <t>イッパン</t>
    </rPh>
    <rPh sb="155" eb="157">
      <t>カイケイ</t>
    </rPh>
    <rPh sb="160" eb="162">
      <t>クリイレ</t>
    </rPh>
    <rPh sb="162" eb="163">
      <t>キン</t>
    </rPh>
    <rPh sb="163" eb="164">
      <t>トウ</t>
    </rPh>
    <rPh sb="165" eb="167">
      <t>ゲンシ</t>
    </rPh>
    <rPh sb="170" eb="172">
      <t>ヨテイ</t>
    </rPh>
    <rPh sb="180" eb="182">
      <t>キギョウ</t>
    </rPh>
    <rPh sb="182" eb="183">
      <t>サイ</t>
    </rPh>
    <rPh sb="183" eb="185">
      <t>ザンダカ</t>
    </rPh>
    <rPh sb="185" eb="186">
      <t>タイ</t>
    </rPh>
    <rPh sb="186" eb="188">
      <t>ジギョウ</t>
    </rPh>
    <rPh sb="188" eb="190">
      <t>キボ</t>
    </rPh>
    <rPh sb="190" eb="192">
      <t>ヒリツ</t>
    </rPh>
    <rPh sb="194" eb="196">
      <t>ルイジ</t>
    </rPh>
    <rPh sb="196" eb="198">
      <t>ダンタイ</t>
    </rPh>
    <rPh sb="200" eb="201">
      <t>アタイ</t>
    </rPh>
    <rPh sb="202" eb="204">
      <t>ヒカク</t>
    </rPh>
    <rPh sb="207" eb="209">
      <t>ハンブン</t>
    </rPh>
    <rPh sb="209" eb="211">
      <t>テイド</t>
    </rPh>
    <rPh sb="212" eb="214">
      <t>スウチ</t>
    </rPh>
    <rPh sb="218" eb="221">
      <t>シヨウリョウ</t>
    </rPh>
    <rPh sb="221" eb="223">
      <t>シュウニュウ</t>
    </rPh>
    <rPh sb="224" eb="225">
      <t>タイ</t>
    </rPh>
    <rPh sb="227" eb="229">
      <t>キギョウ</t>
    </rPh>
    <rPh sb="229" eb="230">
      <t>サイ</t>
    </rPh>
    <rPh sb="230" eb="232">
      <t>ザンダカ</t>
    </rPh>
    <rPh sb="233" eb="234">
      <t>ヒク</t>
    </rPh>
    <rPh sb="235" eb="237">
      <t>ワリアイ</t>
    </rPh>
    <rPh sb="246" eb="248">
      <t>ケイヒ</t>
    </rPh>
    <rPh sb="248" eb="250">
      <t>カイシュウ</t>
    </rPh>
    <rPh sb="250" eb="251">
      <t>リツ</t>
    </rPh>
    <rPh sb="253" eb="255">
      <t>ルイジ</t>
    </rPh>
    <rPh sb="255" eb="257">
      <t>ダンタイ</t>
    </rPh>
    <rPh sb="257" eb="259">
      <t>ヘイキン</t>
    </rPh>
    <rPh sb="259" eb="260">
      <t>アタイ</t>
    </rPh>
    <rPh sb="261" eb="263">
      <t>ヒカク</t>
    </rPh>
    <rPh sb="266" eb="267">
      <t>タカ</t>
    </rPh>
    <rPh sb="273" eb="276">
      <t>シヨウリョウ</t>
    </rPh>
    <rPh sb="330" eb="332">
      <t>オスイ</t>
    </rPh>
    <rPh sb="332" eb="334">
      <t>ショリ</t>
    </rPh>
    <rPh sb="334" eb="336">
      <t>ゲンカ</t>
    </rPh>
    <rPh sb="338" eb="340">
      <t>ルイジ</t>
    </rPh>
    <rPh sb="340" eb="342">
      <t>ダンタイ</t>
    </rPh>
    <rPh sb="344" eb="345">
      <t>アタイ</t>
    </rPh>
    <rPh sb="346" eb="348">
      <t>ヒカク</t>
    </rPh>
    <rPh sb="351" eb="352">
      <t>ヒク</t>
    </rPh>
    <rPh sb="359" eb="361">
      <t>ジギョウ</t>
    </rPh>
    <rPh sb="362" eb="364">
      <t>イジ</t>
    </rPh>
    <rPh sb="364" eb="366">
      <t>カンリ</t>
    </rPh>
    <rPh sb="366" eb="367">
      <t>トウ</t>
    </rPh>
    <rPh sb="381" eb="383">
      <t>エイキョウ</t>
    </rPh>
    <rPh sb="390" eb="392">
      <t>シセツ</t>
    </rPh>
    <rPh sb="392" eb="395">
      <t>リヨウリツ</t>
    </rPh>
    <rPh sb="397" eb="399">
      <t>ルイジ</t>
    </rPh>
    <rPh sb="399" eb="401">
      <t>ダンタイ</t>
    </rPh>
    <rPh sb="401" eb="403">
      <t>ヘイキン</t>
    </rPh>
    <rPh sb="403" eb="404">
      <t>アタイ</t>
    </rPh>
    <rPh sb="405" eb="407">
      <t>ヒカク</t>
    </rPh>
    <rPh sb="410" eb="411">
      <t>タカ</t>
    </rPh>
    <rPh sb="417" eb="419">
      <t>ケイカク</t>
    </rPh>
    <rPh sb="426" eb="429">
      <t>ススマ</t>
    </rPh>
    <rPh sb="429" eb="431">
      <t>チク</t>
    </rPh>
    <rPh sb="436" eb="438">
      <t>リュウニュウ</t>
    </rPh>
    <rPh sb="438" eb="440">
      <t>ジンコウ</t>
    </rPh>
    <rPh sb="441" eb="443">
      <t>ゾウカ</t>
    </rPh>
    <rPh sb="446" eb="448">
      <t>キノウ</t>
    </rPh>
    <rPh sb="448" eb="450">
      <t>キョウカ</t>
    </rPh>
    <rPh sb="451" eb="453">
      <t>ヨテイ</t>
    </rPh>
    <rPh sb="460" eb="463">
      <t>スイセンカ</t>
    </rPh>
    <rPh sb="463" eb="464">
      <t>リツ</t>
    </rPh>
    <rPh sb="466" eb="468">
      <t>ルイジ</t>
    </rPh>
    <rPh sb="468" eb="470">
      <t>ダンタイ</t>
    </rPh>
    <rPh sb="472" eb="473">
      <t>アタイ</t>
    </rPh>
    <rPh sb="474" eb="476">
      <t>ヒカク</t>
    </rPh>
    <rPh sb="479" eb="480">
      <t>ヒク</t>
    </rPh>
    <rPh sb="482" eb="484">
      <t>ケイハツ</t>
    </rPh>
    <rPh sb="484" eb="486">
      <t>カツドウ</t>
    </rPh>
    <rPh sb="489" eb="492">
      <t>スイセンカ</t>
    </rPh>
    <rPh sb="492" eb="493">
      <t>リツ</t>
    </rPh>
    <rPh sb="494" eb="496">
      <t>コウジョウ</t>
    </rPh>
    <rPh sb="497" eb="498">
      <t>ツト</t>
    </rPh>
    <rPh sb="500" eb="5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</si>
</sst>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3993728"/>
        <c:axId val="839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3993728"/>
        <c:axId val="83995648"/>
      </c:lineChart>
      <c:dateAx>
        <c:axId val="83993728"/>
        <c:scaling>
          <c:orientation val="minMax"/>
        </c:scaling>
        <c:delete val="1"/>
        <c:axPos val="b"/>
        <c:numFmt formatCode="ge" sourceLinked="1"/>
        <c:majorTickMark val="none"/>
        <c:minorTickMark val="none"/>
        <c:tickLblPos val="none"/>
        <c:crossAx val="83995648"/>
        <c:crosses val="autoZero"/>
        <c:auto val="1"/>
        <c:lblOffset val="100"/>
        <c:baseTimeUnit val="years"/>
      </c:dateAx>
      <c:valAx>
        <c:axId val="839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937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78.260000000000005</c:v>
                </c:pt>
                <c:pt idx="2">
                  <c:v>74.739999999999995</c:v>
                </c:pt>
                <c:pt idx="3">
                  <c:v>75.260000000000005</c:v>
                </c:pt>
                <c:pt idx="4">
                  <c:v>72.540000000000006</c:v>
                </c:pt>
              </c:numCache>
            </c:numRef>
          </c:val>
        </c:ser>
        <c:dLbls>
          <c:showLegendKey val="0"/>
          <c:showVal val="0"/>
          <c:showCatName val="0"/>
          <c:showSerName val="0"/>
          <c:showPercent val="0"/>
          <c:showBubbleSize val="0"/>
        </c:dLbls>
        <c:gapWidth val="150"/>
        <c:axId val="86955520"/>
        <c:axId val="869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6955520"/>
        <c:axId val="86957440"/>
      </c:lineChart>
      <c:dateAx>
        <c:axId val="86955520"/>
        <c:scaling>
          <c:orientation val="minMax"/>
        </c:scaling>
        <c:delete val="1"/>
        <c:axPos val="b"/>
        <c:numFmt formatCode="ge" sourceLinked="1"/>
        <c:majorTickMark val="none"/>
        <c:minorTickMark val="none"/>
        <c:tickLblPos val="none"/>
        <c:crossAx val="86957440"/>
        <c:crosses val="autoZero"/>
        <c:auto val="1"/>
        <c:lblOffset val="100"/>
        <c:baseTimeUnit val="years"/>
      </c:dateAx>
      <c:valAx>
        <c:axId val="869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81.59</c:v>
                </c:pt>
                <c:pt idx="2">
                  <c:v>81.78</c:v>
                </c:pt>
                <c:pt idx="3">
                  <c:v>81.760000000000005</c:v>
                </c:pt>
                <c:pt idx="4">
                  <c:v>79.06</c:v>
                </c:pt>
              </c:numCache>
            </c:numRef>
          </c:val>
        </c:ser>
        <c:dLbls>
          <c:showLegendKey val="0"/>
          <c:showVal val="0"/>
          <c:showCatName val="0"/>
          <c:showSerName val="0"/>
          <c:showPercent val="0"/>
          <c:showBubbleSize val="0"/>
        </c:dLbls>
        <c:gapWidth val="150"/>
        <c:axId val="87012480"/>
        <c:axId val="870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7012480"/>
        <c:axId val="87014400"/>
      </c:lineChart>
      <c:dateAx>
        <c:axId val="87012480"/>
        <c:scaling>
          <c:orientation val="minMax"/>
        </c:scaling>
        <c:delete val="1"/>
        <c:axPos val="b"/>
        <c:numFmt formatCode="ge" sourceLinked="1"/>
        <c:majorTickMark val="none"/>
        <c:minorTickMark val="none"/>
        <c:tickLblPos val="none"/>
        <c:crossAx val="87014400"/>
        <c:crosses val="autoZero"/>
        <c:auto val="1"/>
        <c:lblOffset val="100"/>
        <c:baseTimeUnit val="years"/>
      </c:dateAx>
      <c:valAx>
        <c:axId val="870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100.23</c:v>
                </c:pt>
                <c:pt idx="2">
                  <c:v>100.18</c:v>
                </c:pt>
                <c:pt idx="3">
                  <c:v>100.19</c:v>
                </c:pt>
                <c:pt idx="4">
                  <c:v>101.19</c:v>
                </c:pt>
              </c:numCache>
            </c:numRef>
          </c:val>
        </c:ser>
        <c:dLbls>
          <c:showLegendKey val="0"/>
          <c:showVal val="0"/>
          <c:showCatName val="0"/>
          <c:showSerName val="0"/>
          <c:showPercent val="0"/>
          <c:showBubbleSize val="0"/>
        </c:dLbls>
        <c:gapWidth val="150"/>
        <c:axId val="85603072"/>
        <c:axId val="856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85603072"/>
        <c:axId val="85604992"/>
      </c:lineChart>
      <c:dateAx>
        <c:axId val="85603072"/>
        <c:scaling>
          <c:orientation val="minMax"/>
        </c:scaling>
        <c:delete val="1"/>
        <c:axPos val="b"/>
        <c:numFmt formatCode="ge" sourceLinked="1"/>
        <c:majorTickMark val="none"/>
        <c:minorTickMark val="none"/>
        <c:tickLblPos val="none"/>
        <c:crossAx val="85604992"/>
        <c:crosses val="autoZero"/>
        <c:auto val="1"/>
        <c:lblOffset val="100"/>
        <c:baseTimeUnit val="years"/>
      </c:dateAx>
      <c:valAx>
        <c:axId val="856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1.81</c:v>
                </c:pt>
                <c:pt idx="2">
                  <c:v>3.61</c:v>
                </c:pt>
                <c:pt idx="3">
                  <c:v>5.41</c:v>
                </c:pt>
                <c:pt idx="4">
                  <c:v>12.93</c:v>
                </c:pt>
              </c:numCache>
            </c:numRef>
          </c:val>
        </c:ser>
        <c:dLbls>
          <c:showLegendKey val="0"/>
          <c:showVal val="0"/>
          <c:showCatName val="0"/>
          <c:showSerName val="0"/>
          <c:showPercent val="0"/>
          <c:showBubbleSize val="0"/>
        </c:dLbls>
        <c:gapWidth val="150"/>
        <c:axId val="85639552"/>
        <c:axId val="856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85639552"/>
        <c:axId val="85641472"/>
      </c:lineChart>
      <c:dateAx>
        <c:axId val="85639552"/>
        <c:scaling>
          <c:orientation val="minMax"/>
        </c:scaling>
        <c:delete val="1"/>
        <c:axPos val="b"/>
        <c:numFmt formatCode="ge" sourceLinked="1"/>
        <c:majorTickMark val="none"/>
        <c:minorTickMark val="none"/>
        <c:tickLblPos val="none"/>
        <c:crossAx val="85641472"/>
        <c:crosses val="autoZero"/>
        <c:auto val="1"/>
        <c:lblOffset val="100"/>
        <c:baseTimeUnit val="years"/>
      </c:dateAx>
      <c:valAx>
        <c:axId val="856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5491712"/>
        <c:axId val="854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85491712"/>
        <c:axId val="85493632"/>
      </c:lineChart>
      <c:dateAx>
        <c:axId val="85491712"/>
        <c:scaling>
          <c:orientation val="minMax"/>
        </c:scaling>
        <c:delete val="1"/>
        <c:axPos val="b"/>
        <c:numFmt formatCode="ge" sourceLinked="1"/>
        <c:majorTickMark val="none"/>
        <c:minorTickMark val="none"/>
        <c:tickLblPos val="none"/>
        <c:crossAx val="85493632"/>
        <c:crosses val="autoZero"/>
        <c:auto val="1"/>
        <c:lblOffset val="100"/>
        <c:baseTimeUnit val="years"/>
      </c:dateAx>
      <c:valAx>
        <c:axId val="854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5657088"/>
        <c:axId val="856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85657088"/>
        <c:axId val="85659008"/>
      </c:lineChart>
      <c:dateAx>
        <c:axId val="85657088"/>
        <c:scaling>
          <c:orientation val="minMax"/>
        </c:scaling>
        <c:delete val="1"/>
        <c:axPos val="b"/>
        <c:numFmt formatCode="ge" sourceLinked="1"/>
        <c:majorTickMark val="none"/>
        <c:minorTickMark val="none"/>
        <c:tickLblPos val="none"/>
        <c:crossAx val="85659008"/>
        <c:crosses val="autoZero"/>
        <c:auto val="1"/>
        <c:lblOffset val="100"/>
        <c:baseTimeUnit val="years"/>
      </c:dateAx>
      <c:valAx>
        <c:axId val="856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144.80000000000001</c:v>
                </c:pt>
                <c:pt idx="2">
                  <c:v>321.76</c:v>
                </c:pt>
                <c:pt idx="3">
                  <c:v>144.97</c:v>
                </c:pt>
                <c:pt idx="4">
                  <c:v>41.25</c:v>
                </c:pt>
              </c:numCache>
            </c:numRef>
          </c:val>
        </c:ser>
        <c:dLbls>
          <c:showLegendKey val="0"/>
          <c:showVal val="0"/>
          <c:showCatName val="0"/>
          <c:showSerName val="0"/>
          <c:showPercent val="0"/>
          <c:showBubbleSize val="0"/>
        </c:dLbls>
        <c:gapWidth val="150"/>
        <c:axId val="85706240"/>
        <c:axId val="857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85706240"/>
        <c:axId val="85708160"/>
      </c:lineChart>
      <c:dateAx>
        <c:axId val="85706240"/>
        <c:scaling>
          <c:orientation val="minMax"/>
        </c:scaling>
        <c:delete val="1"/>
        <c:axPos val="b"/>
        <c:numFmt formatCode="ge" sourceLinked="1"/>
        <c:majorTickMark val="none"/>
        <c:minorTickMark val="none"/>
        <c:tickLblPos val="none"/>
        <c:crossAx val="85708160"/>
        <c:crosses val="autoZero"/>
        <c:auto val="1"/>
        <c:lblOffset val="100"/>
        <c:baseTimeUnit val="years"/>
      </c:dateAx>
      <c:valAx>
        <c:axId val="857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1196.3599999999999</c:v>
                </c:pt>
                <c:pt idx="2">
                  <c:v>1202.79</c:v>
                </c:pt>
                <c:pt idx="3">
                  <c:v>1151.5899999999999</c:v>
                </c:pt>
                <c:pt idx="4">
                  <c:v>740.14</c:v>
                </c:pt>
              </c:numCache>
            </c:numRef>
          </c:val>
        </c:ser>
        <c:dLbls>
          <c:showLegendKey val="0"/>
          <c:showVal val="0"/>
          <c:showCatName val="0"/>
          <c:showSerName val="0"/>
          <c:showPercent val="0"/>
          <c:showBubbleSize val="0"/>
        </c:dLbls>
        <c:gapWidth val="150"/>
        <c:axId val="85742720"/>
        <c:axId val="857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5742720"/>
        <c:axId val="85744640"/>
      </c:lineChart>
      <c:dateAx>
        <c:axId val="85742720"/>
        <c:scaling>
          <c:orientation val="minMax"/>
        </c:scaling>
        <c:delete val="1"/>
        <c:axPos val="b"/>
        <c:numFmt formatCode="ge" sourceLinked="1"/>
        <c:majorTickMark val="none"/>
        <c:minorTickMark val="none"/>
        <c:tickLblPos val="none"/>
        <c:crossAx val="85744640"/>
        <c:crosses val="autoZero"/>
        <c:auto val="1"/>
        <c:lblOffset val="100"/>
        <c:baseTimeUnit val="years"/>
      </c:dateAx>
      <c:valAx>
        <c:axId val="857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50.95</c:v>
                </c:pt>
                <c:pt idx="2">
                  <c:v>48.69</c:v>
                </c:pt>
                <c:pt idx="3">
                  <c:v>54.32</c:v>
                </c:pt>
                <c:pt idx="4">
                  <c:v>64.27</c:v>
                </c:pt>
              </c:numCache>
            </c:numRef>
          </c:val>
        </c:ser>
        <c:dLbls>
          <c:showLegendKey val="0"/>
          <c:showVal val="0"/>
          <c:showCatName val="0"/>
          <c:showSerName val="0"/>
          <c:showPercent val="0"/>
          <c:showBubbleSize val="0"/>
        </c:dLbls>
        <c:gapWidth val="150"/>
        <c:axId val="86905600"/>
        <c:axId val="869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6905600"/>
        <c:axId val="86907520"/>
      </c:lineChart>
      <c:dateAx>
        <c:axId val="86905600"/>
        <c:scaling>
          <c:orientation val="minMax"/>
        </c:scaling>
        <c:delete val="1"/>
        <c:axPos val="b"/>
        <c:numFmt formatCode="ge" sourceLinked="1"/>
        <c:majorTickMark val="none"/>
        <c:minorTickMark val="none"/>
        <c:tickLblPos val="none"/>
        <c:crossAx val="86907520"/>
        <c:crosses val="autoZero"/>
        <c:auto val="1"/>
        <c:lblOffset val="100"/>
        <c:baseTimeUnit val="years"/>
      </c:dateAx>
      <c:valAx>
        <c:axId val="869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307.73</c:v>
                </c:pt>
                <c:pt idx="2">
                  <c:v>321.3</c:v>
                </c:pt>
                <c:pt idx="3">
                  <c:v>296.83999999999997</c:v>
                </c:pt>
                <c:pt idx="4">
                  <c:v>258.87</c:v>
                </c:pt>
              </c:numCache>
            </c:numRef>
          </c:val>
        </c:ser>
        <c:dLbls>
          <c:showLegendKey val="0"/>
          <c:showVal val="0"/>
          <c:showCatName val="0"/>
          <c:showSerName val="0"/>
          <c:showPercent val="0"/>
          <c:showBubbleSize val="0"/>
        </c:dLbls>
        <c:gapWidth val="150"/>
        <c:axId val="86927616"/>
        <c:axId val="869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6927616"/>
        <c:axId val="86929792"/>
      </c:lineChart>
      <c:dateAx>
        <c:axId val="86927616"/>
        <c:scaling>
          <c:orientation val="minMax"/>
        </c:scaling>
        <c:delete val="1"/>
        <c:axPos val="b"/>
        <c:numFmt formatCode="ge" sourceLinked="1"/>
        <c:majorTickMark val="none"/>
        <c:minorTickMark val="none"/>
        <c:tickLblPos val="none"/>
        <c:crossAx val="86929792"/>
        <c:crosses val="autoZero"/>
        <c:auto val="1"/>
        <c:lblOffset val="100"/>
        <c:baseTimeUnit val="years"/>
      </c:dateAx>
      <c:valAx>
        <c:axId val="86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7"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山口県　周南市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148470</v>
      </c>
      <c r="AM8" s="47"/>
      <c r="AN8" s="47"/>
      <c r="AO8" s="47"/>
      <c r="AP8" s="47"/>
      <c r="AQ8" s="47"/>
      <c r="AR8" s="47"/>
      <c r="AS8" s="47"/>
      <c r="AT8" s="43">
        <f>データ!S6</f>
        <v>656.29</v>
      </c>
      <c r="AU8" s="43"/>
      <c r="AV8" s="43"/>
      <c r="AW8" s="43"/>
      <c r="AX8" s="43"/>
      <c r="AY8" s="43"/>
      <c r="AZ8" s="43"/>
      <c r="BA8" s="43"/>
      <c r="BB8" s="43">
        <f>データ!T6</f>
        <v>226.23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f>データ!N6</f>
        <v>48.58</v>
      </c>
      <c r="J10" s="43"/>
      <c r="K10" s="43"/>
      <c r="L10" s="43"/>
      <c r="M10" s="43"/>
      <c r="N10" s="43"/>
      <c r="O10" s="43"/>
      <c r="P10" s="43">
        <f>データ!O6</f>
        <v>3.66</v>
      </c>
      <c r="Q10" s="43"/>
      <c r="R10" s="43"/>
      <c r="S10" s="43"/>
      <c r="T10" s="43"/>
      <c r="U10" s="43"/>
      <c r="V10" s="43"/>
      <c r="W10" s="43">
        <f>データ!P6</f>
        <v>77.069999999999993</v>
      </c>
      <c r="X10" s="43"/>
      <c r="Y10" s="43"/>
      <c r="Z10" s="43"/>
      <c r="AA10" s="43"/>
      <c r="AB10" s="43"/>
      <c r="AC10" s="43"/>
      <c r="AD10" s="47">
        <f>データ!Q6</f>
        <v>3216</v>
      </c>
      <c r="AE10" s="47"/>
      <c r="AF10" s="47"/>
      <c r="AG10" s="47"/>
      <c r="AH10" s="47"/>
      <c r="AI10" s="47"/>
      <c r="AJ10" s="47"/>
      <c r="AK10" s="2"/>
      <c r="AL10" s="47">
        <f>データ!U6</f>
        <v>5419</v>
      </c>
      <c r="AM10" s="47"/>
      <c r="AN10" s="47"/>
      <c r="AO10" s="47"/>
      <c r="AP10" s="47"/>
      <c r="AQ10" s="47"/>
      <c r="AR10" s="47"/>
      <c r="AS10" s="47"/>
      <c r="AT10" s="43">
        <f>データ!V6</f>
        <v>2.66</v>
      </c>
      <c r="AU10" s="43"/>
      <c r="AV10" s="43"/>
      <c r="AW10" s="43"/>
      <c r="AX10" s="43"/>
      <c r="AY10" s="43"/>
      <c r="AZ10" s="43"/>
      <c r="BA10" s="43"/>
      <c r="BB10" s="43">
        <f>データ!W6</f>
        <v>2037.22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2014</v>
      </c>
      <c r="C6" s="31">
        <f t="shared" ref="C6:W6" si="3">C7</f>
        <v>352152</v>
      </c>
      <c r="D6" s="31">
        <f t="shared" si="3"/>
        <v>46</v>
      </c>
      <c r="E6" s="31">
        <f t="shared" si="3"/>
        <v>17</v>
      </c>
      <c r="F6" s="31">
        <f t="shared" si="3"/>
        <v>5</v>
      </c>
      <c r="G6" s="31">
        <f t="shared" si="3"/>
        <v>0</v>
      </c>
      <c r="H6" s="31" t="str">
        <f t="shared" si="3"/>
        <v>山口県　周南市</v>
      </c>
      <c r="I6" s="31" t="str">
        <f t="shared" si="3"/>
        <v>法適用</v>
      </c>
      <c r="J6" s="31" t="str">
        <f t="shared" si="3"/>
        <v>下水道事業</v>
      </c>
      <c r="K6" s="31" t="str">
        <f t="shared" si="3"/>
        <v>農業集落排水</v>
      </c>
      <c r="L6" s="31" t="str">
        <f t="shared" si="3"/>
        <v>F2</v>
      </c>
      <c r="M6" s="32" t="str">
        <f t="shared" si="3"/>
        <v>-</v>
      </c>
      <c r="N6" s="32">
        <f t="shared" si="3"/>
        <v>48.58</v>
      </c>
      <c r="O6" s="32">
        <f t="shared" si="3"/>
        <v>3.66</v>
      </c>
      <c r="P6" s="32">
        <f t="shared" si="3"/>
        <v>77.069999999999993</v>
      </c>
      <c r="Q6" s="32">
        <f t="shared" si="3"/>
        <v>3216</v>
      </c>
      <c r="R6" s="32">
        <f t="shared" si="3"/>
        <v>148470</v>
      </c>
      <c r="S6" s="32">
        <f t="shared" si="3"/>
        <v>656.29</v>
      </c>
      <c r="T6" s="32">
        <f t="shared" si="3"/>
        <v>226.23</v>
      </c>
      <c r="U6" s="32">
        <f t="shared" si="3"/>
        <v>5419</v>
      </c>
      <c r="V6" s="32">
        <f t="shared" si="3"/>
        <v>2.66</v>
      </c>
      <c r="W6" s="32">
        <f t="shared" si="3"/>
        <v>2037.22</v>
      </c>
      <c r="X6" s="33" t="str">
        <f>IF(X7="",NA(),X7)</f>
        <v>-</v>
      </c>
      <c r="Y6" s="33">
        <f t="shared" ref="Y6:AG6" si="4">IF(Y7="",NA(),Y7)</f>
        <v>100.23</v>
      </c>
      <c r="Z6" s="33">
        <f t="shared" si="4"/>
        <v>100.18</v>
      </c>
      <c r="AA6" s="33">
        <f t="shared" si="4"/>
        <v>100.19</v>
      </c>
      <c r="AB6" s="33">
        <f t="shared" si="4"/>
        <v>101.19</v>
      </c>
      <c r="AC6" s="33" t="str">
        <f t="shared" si="4"/>
        <v>-</v>
      </c>
      <c r="AD6" s="33">
        <f t="shared" si="4"/>
        <v>94.12</v>
      </c>
      <c r="AE6" s="33">
        <f t="shared" si="4"/>
        <v>92.74</v>
      </c>
      <c r="AF6" s="33">
        <f t="shared" si="4"/>
        <v>93.62</v>
      </c>
      <c r="AG6" s="33">
        <f t="shared" si="4"/>
        <v>97.53</v>
      </c>
      <c r="AH6" s="32" t="str">
        <f>IF(AH7="","",IF(AH7="-","【-】","【"&amp;SUBSTITUTE(TEXT(AH7,"#,##0.00"),"-","△")&amp;"】"))</f>
        <v>【98.75】</v>
      </c>
      <c r="AI6" s="33" t="str">
        <f>IF(AI7="",NA(),AI7)</f>
        <v>-</v>
      </c>
      <c r="AJ6" s="32">
        <f t="shared" ref="AJ6:AR6" si="5">IF(AJ7="",NA(),AJ7)</f>
        <v>0</v>
      </c>
      <c r="AK6" s="32">
        <f t="shared" si="5"/>
        <v>0</v>
      </c>
      <c r="AL6" s="32">
        <f t="shared" si="5"/>
        <v>0</v>
      </c>
      <c r="AM6" s="32">
        <f t="shared" si="5"/>
        <v>0</v>
      </c>
      <c r="AN6" s="33" t="str">
        <f t="shared" si="5"/>
        <v>-</v>
      </c>
      <c r="AO6" s="33">
        <f t="shared" si="5"/>
        <v>262.73</v>
      </c>
      <c r="AP6" s="33">
        <f t="shared" si="5"/>
        <v>243.13</v>
      </c>
      <c r="AQ6" s="33">
        <f t="shared" si="5"/>
        <v>280.08</v>
      </c>
      <c r="AR6" s="33">
        <f t="shared" si="5"/>
        <v>223.09</v>
      </c>
      <c r="AS6" s="32" t="str">
        <f>IF(AS7="","",IF(AS7="-","【-】","【"&amp;SUBSTITUTE(TEXT(AS7,"#,##0.00"),"-","△")&amp;"】"))</f>
        <v>【205.86】</v>
      </c>
      <c r="AT6" s="33" t="str">
        <f>IF(AT7="",NA(),AT7)</f>
        <v>-</v>
      </c>
      <c r="AU6" s="33">
        <f t="shared" ref="AU6:BC6" si="6">IF(AU7="",NA(),AU7)</f>
        <v>144.80000000000001</v>
      </c>
      <c r="AV6" s="33">
        <f t="shared" si="6"/>
        <v>321.76</v>
      </c>
      <c r="AW6" s="33">
        <f t="shared" si="6"/>
        <v>144.97</v>
      </c>
      <c r="AX6" s="33">
        <f t="shared" si="6"/>
        <v>41.25</v>
      </c>
      <c r="AY6" s="33" t="str">
        <f t="shared" si="6"/>
        <v>-</v>
      </c>
      <c r="AZ6" s="33">
        <f t="shared" si="6"/>
        <v>194.53</v>
      </c>
      <c r="BA6" s="33">
        <f t="shared" si="6"/>
        <v>162.52000000000001</v>
      </c>
      <c r="BB6" s="33">
        <f t="shared" si="6"/>
        <v>124.2</v>
      </c>
      <c r="BC6" s="33">
        <f t="shared" si="6"/>
        <v>33.03</v>
      </c>
      <c r="BD6" s="32" t="str">
        <f>IF(BD7="","",IF(BD7="-","【-】","【"&amp;SUBSTITUTE(TEXT(BD7,"#,##0.00"),"-","△")&amp;"】"))</f>
        <v>【34.63】</v>
      </c>
      <c r="BE6" s="33" t="str">
        <f>IF(BE7="",NA(),BE7)</f>
        <v>-</v>
      </c>
      <c r="BF6" s="33">
        <f t="shared" ref="BF6:BN6" si="7">IF(BF7="",NA(),BF7)</f>
        <v>1196.3599999999999</v>
      </c>
      <c r="BG6" s="33">
        <f t="shared" si="7"/>
        <v>1202.79</v>
      </c>
      <c r="BH6" s="33">
        <f t="shared" si="7"/>
        <v>1151.5899999999999</v>
      </c>
      <c r="BI6" s="33">
        <f t="shared" si="7"/>
        <v>740.14</v>
      </c>
      <c r="BJ6" s="33" t="str">
        <f t="shared" si="7"/>
        <v>-</v>
      </c>
      <c r="BK6" s="33">
        <f t="shared" si="7"/>
        <v>1239.2</v>
      </c>
      <c r="BL6" s="33">
        <f t="shared" si="7"/>
        <v>1197.82</v>
      </c>
      <c r="BM6" s="33">
        <f t="shared" si="7"/>
        <v>1126.77</v>
      </c>
      <c r="BN6" s="33">
        <f t="shared" si="7"/>
        <v>1044.8</v>
      </c>
      <c r="BO6" s="32" t="str">
        <f>IF(BO7="","",IF(BO7="-","【-】","【"&amp;SUBSTITUTE(TEXT(BO7,"#,##0.00"),"-","△")&amp;"】"))</f>
        <v>【992.47】</v>
      </c>
      <c r="BP6" s="33" t="str">
        <f>IF(BP7="",NA(),BP7)</f>
        <v>-</v>
      </c>
      <c r="BQ6" s="33">
        <f t="shared" ref="BQ6:BY6" si="8">IF(BQ7="",NA(),BQ7)</f>
        <v>50.95</v>
      </c>
      <c r="BR6" s="33">
        <f t="shared" si="8"/>
        <v>48.69</v>
      </c>
      <c r="BS6" s="33">
        <f t="shared" si="8"/>
        <v>54.32</v>
      </c>
      <c r="BT6" s="33">
        <f t="shared" si="8"/>
        <v>64.27</v>
      </c>
      <c r="BU6" s="33" t="str">
        <f t="shared" si="8"/>
        <v>-</v>
      </c>
      <c r="BV6" s="33">
        <f t="shared" si="8"/>
        <v>51.56</v>
      </c>
      <c r="BW6" s="33">
        <f t="shared" si="8"/>
        <v>51.03</v>
      </c>
      <c r="BX6" s="33">
        <f t="shared" si="8"/>
        <v>50.9</v>
      </c>
      <c r="BY6" s="33">
        <f t="shared" si="8"/>
        <v>50.82</v>
      </c>
      <c r="BZ6" s="32" t="str">
        <f>IF(BZ7="","",IF(BZ7="-","【-】","【"&amp;SUBSTITUTE(TEXT(BZ7,"#,##0.00"),"-","△")&amp;"】"))</f>
        <v>【51.49】</v>
      </c>
      <c r="CA6" s="33" t="str">
        <f>IF(CA7="",NA(),CA7)</f>
        <v>-</v>
      </c>
      <c r="CB6" s="33">
        <f t="shared" ref="CB6:CJ6" si="9">IF(CB7="",NA(),CB7)</f>
        <v>307.73</v>
      </c>
      <c r="CC6" s="33">
        <f t="shared" si="9"/>
        <v>321.3</v>
      </c>
      <c r="CD6" s="33">
        <f t="shared" si="9"/>
        <v>296.83999999999997</v>
      </c>
      <c r="CE6" s="33">
        <f t="shared" si="9"/>
        <v>258.87</v>
      </c>
      <c r="CF6" s="33" t="str">
        <f t="shared" si="9"/>
        <v>-</v>
      </c>
      <c r="CG6" s="33">
        <f t="shared" si="9"/>
        <v>283.26</v>
      </c>
      <c r="CH6" s="33">
        <f t="shared" si="9"/>
        <v>289.60000000000002</v>
      </c>
      <c r="CI6" s="33">
        <f t="shared" si="9"/>
        <v>293.27</v>
      </c>
      <c r="CJ6" s="33">
        <f t="shared" si="9"/>
        <v>300.52</v>
      </c>
      <c r="CK6" s="32" t="str">
        <f>IF(CK7="","",IF(CK7="-","【-】","【"&amp;SUBSTITUTE(TEXT(CK7,"#,##0.00"),"-","△")&amp;"】"))</f>
        <v>【295.10】</v>
      </c>
      <c r="CL6" s="33" t="str">
        <f>IF(CL7="",NA(),CL7)</f>
        <v>-</v>
      </c>
      <c r="CM6" s="33">
        <f t="shared" ref="CM6:CU6" si="10">IF(CM7="",NA(),CM7)</f>
        <v>78.260000000000005</v>
      </c>
      <c r="CN6" s="33">
        <f t="shared" si="10"/>
        <v>74.739999999999995</v>
      </c>
      <c r="CO6" s="33">
        <f t="shared" si="10"/>
        <v>75.260000000000005</v>
      </c>
      <c r="CP6" s="33">
        <f t="shared" si="10"/>
        <v>72.540000000000006</v>
      </c>
      <c r="CQ6" s="33" t="str">
        <f t="shared" si="10"/>
        <v>-</v>
      </c>
      <c r="CR6" s="33">
        <f t="shared" si="10"/>
        <v>55.2</v>
      </c>
      <c r="CS6" s="33">
        <f t="shared" si="10"/>
        <v>54.74</v>
      </c>
      <c r="CT6" s="33">
        <f t="shared" si="10"/>
        <v>53.78</v>
      </c>
      <c r="CU6" s="33">
        <f t="shared" si="10"/>
        <v>53.24</v>
      </c>
      <c r="CV6" s="32" t="str">
        <f>IF(CV7="","",IF(CV7="-","【-】","【"&amp;SUBSTITUTE(TEXT(CV7,"#,##0.00"),"-","△")&amp;"】"))</f>
        <v>【53.32】</v>
      </c>
      <c r="CW6" s="33" t="str">
        <f>IF(CW7="",NA(),CW7)</f>
        <v>-</v>
      </c>
      <c r="CX6" s="33">
        <f t="shared" ref="CX6:DF6" si="11">IF(CX7="",NA(),CX7)</f>
        <v>81.59</v>
      </c>
      <c r="CY6" s="33">
        <f t="shared" si="11"/>
        <v>81.78</v>
      </c>
      <c r="CZ6" s="33">
        <f t="shared" si="11"/>
        <v>81.760000000000005</v>
      </c>
      <c r="DA6" s="33">
        <f t="shared" si="11"/>
        <v>79.06</v>
      </c>
      <c r="DB6" s="33" t="str">
        <f t="shared" si="11"/>
        <v>-</v>
      </c>
      <c r="DC6" s="33">
        <f t="shared" si="11"/>
        <v>83.73</v>
      </c>
      <c r="DD6" s="33">
        <f t="shared" si="11"/>
        <v>83.88</v>
      </c>
      <c r="DE6" s="33">
        <f t="shared" si="11"/>
        <v>84.06</v>
      </c>
      <c r="DF6" s="33">
        <f t="shared" si="11"/>
        <v>84.07</v>
      </c>
      <c r="DG6" s="32" t="str">
        <f>IF(DG7="","",IF(DG7="-","【-】","【"&amp;SUBSTITUTE(TEXT(DG7,"#,##0.00"),"-","△")&amp;"】"))</f>
        <v>【83.79】</v>
      </c>
      <c r="DH6" s="33" t="str">
        <f>IF(DH7="",NA(),DH7)</f>
        <v>-</v>
      </c>
      <c r="DI6" s="33">
        <f t="shared" ref="DI6:DQ6" si="12">IF(DI7="",NA(),DI7)</f>
        <v>1.81</v>
      </c>
      <c r="DJ6" s="33">
        <f t="shared" si="12"/>
        <v>3.61</v>
      </c>
      <c r="DK6" s="33">
        <f t="shared" si="12"/>
        <v>5.41</v>
      </c>
      <c r="DL6" s="33">
        <f t="shared" si="12"/>
        <v>12.93</v>
      </c>
      <c r="DM6" s="33" t="str">
        <f t="shared" si="12"/>
        <v>-</v>
      </c>
      <c r="DN6" s="33">
        <f t="shared" si="12"/>
        <v>8.35</v>
      </c>
      <c r="DO6" s="33">
        <f t="shared" si="12"/>
        <v>9</v>
      </c>
      <c r="DP6" s="33">
        <f t="shared" si="12"/>
        <v>10.11</v>
      </c>
      <c r="DQ6" s="33">
        <f t="shared" si="12"/>
        <v>20.68</v>
      </c>
      <c r="DR6" s="32" t="str">
        <f>IF(DR7="","",IF(DR7="-","【-】","【"&amp;SUBSTITUTE(TEXT(DR7,"#,##0.00"),"-","△")&amp;"】"))</f>
        <v>【20.45】</v>
      </c>
      <c r="DS6" s="33" t="str">
        <f>IF(DS7="",NA(),DS7)</f>
        <v>-</v>
      </c>
      <c r="DT6" s="32">
        <f t="shared" ref="DT6:EB6" si="13">IF(DT7="",NA(),DT7)</f>
        <v>0</v>
      </c>
      <c r="DU6" s="32">
        <f t="shared" si="13"/>
        <v>0</v>
      </c>
      <c r="DV6" s="32">
        <f t="shared" si="13"/>
        <v>0</v>
      </c>
      <c r="DW6" s="32">
        <f t="shared" si="13"/>
        <v>0</v>
      </c>
      <c r="DX6" s="33" t="str">
        <f t="shared" si="13"/>
        <v>-</v>
      </c>
      <c r="DY6" s="32">
        <f t="shared" si="13"/>
        <v>0</v>
      </c>
      <c r="DZ6" s="33">
        <f t="shared" si="13"/>
        <v>0.09</v>
      </c>
      <c r="EA6" s="33">
        <f t="shared" si="13"/>
        <v>0.08</v>
      </c>
      <c r="EB6" s="33">
        <f t="shared" si="13"/>
        <v>0.08</v>
      </c>
      <c r="EC6" s="32" t="str">
        <f>IF(EC7="","",IF(EC7="-","【-】","【"&amp;SUBSTITUTE(TEXT(EC7,"#,##0.00"),"-","△")&amp;"】"))</f>
        <v>【0.07】</v>
      </c>
      <c r="ED6" s="33" t="str">
        <f>IF(ED7="",NA(),ED7)</f>
        <v>-</v>
      </c>
      <c r="EE6" s="32">
        <f t="shared" ref="EE6:EM6" si="14">IF(EE7="",NA(),EE7)</f>
        <v>0</v>
      </c>
      <c r="EF6" s="32">
        <f t="shared" si="14"/>
        <v>0</v>
      </c>
      <c r="EG6" s="32">
        <f t="shared" si="14"/>
        <v>0</v>
      </c>
      <c r="EH6" s="32">
        <f t="shared" si="14"/>
        <v>0</v>
      </c>
      <c r="EI6" s="33" t="str">
        <f t="shared" si="14"/>
        <v>-</v>
      </c>
      <c r="EJ6" s="33">
        <f t="shared" si="14"/>
        <v>0.03</v>
      </c>
      <c r="EK6" s="33">
        <f t="shared" si="14"/>
        <v>0.04</v>
      </c>
      <c r="EL6" s="33">
        <f t="shared" si="14"/>
        <v>0.03</v>
      </c>
      <c r="EM6" s="33">
        <f t="shared" si="14"/>
        <v>0.02</v>
      </c>
      <c r="EN6" s="32" t="str">
        <f>IF(EN7="","",IF(EN7="-","【-】","【"&amp;SUBSTITUTE(TEXT(EN7,"#,##0.00"),"-","△")&amp;"】"))</f>
        <v>【0.03】</v>
      </c>
    </row>
    <row r="7" spans="1:147" s="34" customFormat="1" x14ac:dyDescent="0.15">
      <c r="A7" s="26"/>
      <c r="B7" s="35">
        <v>2014</v>
      </c>
      <c r="C7" s="35">
        <v>352152</v>
      </c>
      <c r="D7" s="35">
        <v>46</v>
      </c>
      <c r="E7" s="35">
        <v>17</v>
      </c>
      <c r="F7" s="35">
        <v>5</v>
      </c>
      <c r="G7" s="35">
        <v>0</v>
      </c>
      <c r="H7" s="35" t="s">
        <v>96</v>
      </c>
      <c r="I7" s="35" t="s">
        <v>97</v>
      </c>
      <c r="J7" s="35" t="s">
        <v>98</v>
      </c>
      <c r="K7" s="35" t="s">
        <v>99</v>
      </c>
      <c r="L7" s="35" t="s">
        <v>100</v>
      </c>
      <c r="M7" s="36" t="s">
        <v>101</v>
      </c>
      <c r="N7" s="36">
        <v>48.58</v>
      </c>
      <c r="O7" s="36">
        <v>3.66</v>
      </c>
      <c r="P7" s="36">
        <v>77.069999999999993</v>
      </c>
      <c r="Q7" s="36">
        <v>3216</v>
      </c>
      <c r="R7" s="36">
        <v>148470</v>
      </c>
      <c r="S7" s="36">
        <v>656.29</v>
      </c>
      <c r="T7" s="36">
        <v>226.23</v>
      </c>
      <c r="U7" s="36">
        <v>5419</v>
      </c>
      <c r="V7" s="36">
        <v>2.66</v>
      </c>
      <c r="W7" s="36">
        <v>2037.22</v>
      </c>
      <c r="X7" s="36" t="s">
        <v>101</v>
      </c>
      <c r="Y7" s="36">
        <v>100.23</v>
      </c>
      <c r="Z7" s="36">
        <v>100.18</v>
      </c>
      <c r="AA7" s="36">
        <v>100.19</v>
      </c>
      <c r="AB7" s="36">
        <v>101.19</v>
      </c>
      <c r="AC7" s="36" t="s">
        <v>101</v>
      </c>
      <c r="AD7" s="36">
        <v>94.12</v>
      </c>
      <c r="AE7" s="36">
        <v>92.74</v>
      </c>
      <c r="AF7" s="36">
        <v>93.62</v>
      </c>
      <c r="AG7" s="36">
        <v>97.53</v>
      </c>
      <c r="AH7" s="36">
        <v>98.75</v>
      </c>
      <c r="AI7" s="36" t="s">
        <v>101</v>
      </c>
      <c r="AJ7" s="36">
        <v>0</v>
      </c>
      <c r="AK7" s="36">
        <v>0</v>
      </c>
      <c r="AL7" s="36">
        <v>0</v>
      </c>
      <c r="AM7" s="36">
        <v>0</v>
      </c>
      <c r="AN7" s="36" t="s">
        <v>101</v>
      </c>
      <c r="AO7" s="36">
        <v>262.73</v>
      </c>
      <c r="AP7" s="36">
        <v>243.13</v>
      </c>
      <c r="AQ7" s="36">
        <v>280.08</v>
      </c>
      <c r="AR7" s="36">
        <v>223.09</v>
      </c>
      <c r="AS7" s="36">
        <v>205.86</v>
      </c>
      <c r="AT7" s="36" t="s">
        <v>101</v>
      </c>
      <c r="AU7" s="36">
        <v>144.80000000000001</v>
      </c>
      <c r="AV7" s="36">
        <v>321.76</v>
      </c>
      <c r="AW7" s="36">
        <v>144.97</v>
      </c>
      <c r="AX7" s="36">
        <v>41.25</v>
      </c>
      <c r="AY7" s="36" t="s">
        <v>101</v>
      </c>
      <c r="AZ7" s="36">
        <v>194.53</v>
      </c>
      <c r="BA7" s="36">
        <v>162.52000000000001</v>
      </c>
      <c r="BB7" s="36">
        <v>124.2</v>
      </c>
      <c r="BC7" s="36">
        <v>33.03</v>
      </c>
      <c r="BD7" s="36">
        <v>34.630000000000003</v>
      </c>
      <c r="BE7" s="36" t="s">
        <v>101</v>
      </c>
      <c r="BF7" s="36">
        <v>1196.3599999999999</v>
      </c>
      <c r="BG7" s="36">
        <v>1202.79</v>
      </c>
      <c r="BH7" s="36">
        <v>1151.5899999999999</v>
      </c>
      <c r="BI7" s="36">
        <v>740.14</v>
      </c>
      <c r="BJ7" s="36" t="s">
        <v>101</v>
      </c>
      <c r="BK7" s="36">
        <v>1239.2</v>
      </c>
      <c r="BL7" s="36">
        <v>1197.82</v>
      </c>
      <c r="BM7" s="36">
        <v>1126.77</v>
      </c>
      <c r="BN7" s="36">
        <v>1044.8</v>
      </c>
      <c r="BO7" s="36">
        <v>992.47</v>
      </c>
      <c r="BP7" s="36" t="s">
        <v>101</v>
      </c>
      <c r="BQ7" s="36">
        <v>50.95</v>
      </c>
      <c r="BR7" s="36">
        <v>48.69</v>
      </c>
      <c r="BS7" s="36">
        <v>54.32</v>
      </c>
      <c r="BT7" s="36">
        <v>64.27</v>
      </c>
      <c r="BU7" s="36" t="s">
        <v>101</v>
      </c>
      <c r="BV7" s="36">
        <v>51.56</v>
      </c>
      <c r="BW7" s="36">
        <v>51.03</v>
      </c>
      <c r="BX7" s="36">
        <v>50.9</v>
      </c>
      <c r="BY7" s="36">
        <v>50.82</v>
      </c>
      <c r="BZ7" s="36">
        <v>51.49</v>
      </c>
      <c r="CA7" s="36" t="s">
        <v>101</v>
      </c>
      <c r="CB7" s="36">
        <v>307.73</v>
      </c>
      <c r="CC7" s="36">
        <v>321.3</v>
      </c>
      <c r="CD7" s="36">
        <v>296.83999999999997</v>
      </c>
      <c r="CE7" s="36">
        <v>258.87</v>
      </c>
      <c r="CF7" s="36" t="s">
        <v>101</v>
      </c>
      <c r="CG7" s="36">
        <v>283.26</v>
      </c>
      <c r="CH7" s="36">
        <v>289.60000000000002</v>
      </c>
      <c r="CI7" s="36">
        <v>293.27</v>
      </c>
      <c r="CJ7" s="36">
        <v>300.52</v>
      </c>
      <c r="CK7" s="36">
        <v>295.10000000000002</v>
      </c>
      <c r="CL7" s="36" t="s">
        <v>101</v>
      </c>
      <c r="CM7" s="36">
        <v>78.260000000000005</v>
      </c>
      <c r="CN7" s="36">
        <v>74.739999999999995</v>
      </c>
      <c r="CO7" s="36">
        <v>75.260000000000005</v>
      </c>
      <c r="CP7" s="36">
        <v>72.540000000000006</v>
      </c>
      <c r="CQ7" s="36" t="s">
        <v>101</v>
      </c>
      <c r="CR7" s="36">
        <v>55.2</v>
      </c>
      <c r="CS7" s="36">
        <v>54.74</v>
      </c>
      <c r="CT7" s="36">
        <v>53.78</v>
      </c>
      <c r="CU7" s="36">
        <v>53.24</v>
      </c>
      <c r="CV7" s="36">
        <v>53.32</v>
      </c>
      <c r="CW7" s="36" t="s">
        <v>101</v>
      </c>
      <c r="CX7" s="36">
        <v>81.59</v>
      </c>
      <c r="CY7" s="36">
        <v>81.78</v>
      </c>
      <c r="CZ7" s="36">
        <v>81.760000000000005</v>
      </c>
      <c r="DA7" s="36">
        <v>79.06</v>
      </c>
      <c r="DB7" s="36" t="s">
        <v>101</v>
      </c>
      <c r="DC7" s="36">
        <v>83.73</v>
      </c>
      <c r="DD7" s="36">
        <v>83.88</v>
      </c>
      <c r="DE7" s="36">
        <v>84.06</v>
      </c>
      <c r="DF7" s="36">
        <v>84.07</v>
      </c>
      <c r="DG7" s="36">
        <v>83.79</v>
      </c>
      <c r="DH7" s="36" t="s">
        <v>101</v>
      </c>
      <c r="DI7" s="36">
        <v>1.81</v>
      </c>
      <c r="DJ7" s="36">
        <v>3.61</v>
      </c>
      <c r="DK7" s="36">
        <v>5.41</v>
      </c>
      <c r="DL7" s="36">
        <v>12.93</v>
      </c>
      <c r="DM7" s="36" t="s">
        <v>101</v>
      </c>
      <c r="DN7" s="36">
        <v>8.35</v>
      </c>
      <c r="DO7" s="36">
        <v>9</v>
      </c>
      <c r="DP7" s="36">
        <v>10.11</v>
      </c>
      <c r="DQ7" s="36">
        <v>20.68</v>
      </c>
      <c r="DR7" s="36">
        <v>20.45</v>
      </c>
      <c r="DS7" s="36" t="s">
        <v>101</v>
      </c>
      <c r="DT7" s="36">
        <v>0</v>
      </c>
      <c r="DU7" s="36">
        <v>0</v>
      </c>
      <c r="DV7" s="36">
        <v>0</v>
      </c>
      <c r="DW7" s="36">
        <v>0</v>
      </c>
      <c r="DX7" s="36" t="s">
        <v>101</v>
      </c>
      <c r="DY7" s="36">
        <v>0</v>
      </c>
      <c r="DZ7" s="36">
        <v>0.09</v>
      </c>
      <c r="EA7" s="36">
        <v>0.08</v>
      </c>
      <c r="EB7" s="36">
        <v>0.08</v>
      </c>
      <c r="EC7" s="36">
        <v>7.0000000000000007E-2</v>
      </c>
      <c r="ED7" s="36" t="s">
        <v>101</v>
      </c>
      <c r="EE7" s="36">
        <v>0</v>
      </c>
      <c r="EF7" s="36">
        <v>0</v>
      </c>
      <c r="EG7" s="36">
        <v>0</v>
      </c>
      <c r="EH7" s="36">
        <v>0</v>
      </c>
      <c r="EI7" s="36" t="s">
        <v>101</v>
      </c>
      <c r="EJ7" s="36">
        <v>0.03</v>
      </c>
      <c r="EK7" s="36">
        <v>0.04</v>
      </c>
      <c r="EL7" s="36">
        <v>0.03</v>
      </c>
      <c r="EM7" s="36">
        <v>0.02</v>
      </c>
      <c r="EN7" s="36">
        <v>0.03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2016-02-15T07:52:11Z</cp:lastPrinted>
  <dcterms:created xsi:type="dcterms:W3CDTF">2016-02-03T07:49:25Z</dcterms:created>
  <dcterms:modified xsi:type="dcterms:W3CDTF">2016-02-15T07:52:14Z</dcterms:modified>
  <cp:category/>
</cp:coreProperties>
</file>