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F:\29財政状況資料集\"/>
    </mc:Choice>
  </mc:AlternateContent>
  <bookViews>
    <workbookView xWindow="-15" yWindow="-15" windowWidth="10245" windowHeight="8100" tabRatio="8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18"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C38" i="10"/>
  <c r="BE37" i="10"/>
  <c r="C37" i="10"/>
  <c r="BE36" i="10"/>
  <c r="C36" i="10"/>
  <c r="C35" i="10"/>
  <c r="U34" i="10"/>
  <c r="U35" i="10" s="1"/>
  <c r="U36" i="10" s="1"/>
  <c r="U37" i="10" s="1"/>
  <c r="U38" i="10" s="1"/>
  <c r="C34" i="10"/>
  <c r="AM34" i="10" l="1"/>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s="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<sst xmlns="http://schemas.openxmlformats.org/spreadsheetml/2006/main" count="1126" uniqueCount="613">
  <si>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</si>
  <si>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</si>
  <si>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</si>
  <si>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</si>
  <si>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</si>
  <si>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</si>
  <si>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</si>
  <si>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</si>
  <si>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</si>
  <si>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</si>
  <si>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</si>
  <si>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</si>
  <si>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</si>
  <si>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</si>
  <si>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</si>
  <si>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</si>
  <si>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</si>
  <si>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</si>
  <si>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</si>
  <si>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</si>
  <si>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</si>
  <si>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</si>
  <si>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</si>
  <si>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</si>
  <si>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</si>
  <si>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</si>
  <si>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</si>
  <si>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</si>
  <si>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</si>
  <si>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</si>
  <si>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</si>
  <si>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</si>
  <si>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</si>
  <si>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</si>
  <si>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</si>
  <si>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</si>
  <si>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</si>
  <si>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</si>
  <si>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</si>
  <si>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</si>
  <si>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</si>
  <si>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</si>
  <si>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</si>
  <si>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</si>
  <si>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</si>
  <si>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</si>
  <si>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</si>
  <si>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</si>
  <si>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</si>
  <si>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</si>
  <si>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</si>
  <si>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</si>
  <si>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</si>
  <si>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</si>
  <si>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</si>
  <si>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</si>
  <si>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</si>
  <si>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</si>
  <si>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</si>
  <si>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</si>
  <si>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</si>
  <si>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</si>
  <si>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</si>
  <si>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</si>
  <si>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</si>
  <si>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</si>
  <si>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</si>
  <si>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</si>
  <si>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</si>
  <si>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</si>
  <si>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</si>
  <si>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</si>
  <si>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</si>
  <si>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</si>
  <si>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</si>
  <si>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</si>
  <si>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</si>
  <si>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</si>
  <si>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</si>
  <si>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</si>
  <si>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</si>
  <si>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</si>
  <si>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</si>
  <si>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</si>
  <si>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</si>
  <si>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</si>
  <si>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</si>
  <si>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</si>
  <si>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</si>
  <si>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</si>
  <si>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</si>
  <si>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</si>
  <si>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</si>
  <si>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</si>
  <si>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</si>
  <si>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</si>
  <si>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</si>
  <si>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</si>
  <si>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</si>
  <si>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</si>
  <si>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</si>
  <si>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</si>
  <si>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</si>
  <si>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</si>
  <si>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</si>
  <si>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</si>
  <si>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</si>
  <si>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</si>
  <si>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</si>
  <si>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</si>
  <si>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</si>
  <si>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</si>
  <si>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</si>
  <si>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</si>
  <si>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</si>
  <si>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</si>
  <si>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</si>
  <si>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</si>
  <si>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</si>
  <si>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</si>
  <si>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</si>
  <si>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</si>
  <si>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</si>
  <si>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</si>
  <si>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</si>
  <si>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</si>
  <si>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</si>
  <si>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</si>
  <si>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</si>
  <si>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</si>
  <si>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</si>
  <si>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</si>
  <si>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</si>
  <si>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</si>
  <si>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</si>
  <si>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</si>
  <si>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</si>
  <si>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</si>
  <si>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</si>
  <si>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</si>
  <si>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</si>
  <si>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</si>
  <si>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</si>
  <si>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</si>
  <si>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</si>
  <si>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</si>
  <si>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</si>
  <si>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</si>
  <si>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</si>
  <si>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</si>
  <si>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</si>
  <si>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</si>
  <si>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</si>
  <si>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</si>
  <si>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</si>
  <si>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</si>
  <si>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</si>
  <si>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</si>
  <si>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</si>
  <si>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</si>
  <si>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</si>
  <si>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</si>
  <si>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</si>
  <si>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</si>
  <si>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</si>
  <si>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</si>
  <si>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</si>
  <si>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</si>
  <si>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</si>
  <si>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</si>
  <si>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</si>
  <si>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</si>
  <si>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</si>
  <si>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</si>
  <si>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</si>
  <si>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</si>
  <si>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</si>
  <si>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</si>
  <si>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</si>
  <si>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</si>
  <si>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</si>
  <si>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</si>
  <si>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</si>
  <si>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</si>
  <si>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</si>
  <si>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</si>
  <si>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</si>
  <si>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</si>
  <si>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</si>
  <si>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</si>
  <si>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</si>
  <si>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</si>
  <si>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</si>
  <si>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</si>
  <si>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</si>
  <si>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</si>
  <si>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</si>
  <si>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</si>
  <si>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</si>
  <si>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</si>
  <si>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</si>
  <si>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</si>
  <si>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</si>
  <si>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</si>
  <si>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</si>
  <si>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</si>
  <si>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</si>
  <si>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</si>
  <si>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山口県周南市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</si>
  <si>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</si>
  <si>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</si>
  <si>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</si>
  <si>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</si>
  <si>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</si>
  <si>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</si>
  <si>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</si>
  <si>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</si>
  <si>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</si>
  <si>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</si>
  <si>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</si>
  <si>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</si>
  <si>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</si>
  <si>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</si>
  <si>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</si>
  <si>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</si>
  <si>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</si>
  <si>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</si>
  <si>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</si>
  <si>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</si>
  <si>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</si>
  <si>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</si>
  <si>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</si>
  <si>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</si>
  <si>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</si>
  <si>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</si>
  <si>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</si>
  <si>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</si>
  <si>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</si>
  <si>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</si>
  <si>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</si>
  <si>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</si>
  <si>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</si>
  <si>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</si>
  <si>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</si>
  <si>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</si>
  <si>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</si>
  <si>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</si>
  <si>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</si>
  <si>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</si>
  <si>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</si>
  <si>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</si>
  <si>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</si>
  <si>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</si>
  <si>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</si>
  <si>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</si>
  <si>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</si>
  <si>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</si>
  <si>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</si>
  <si>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</si>
  <si>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</si>
  <si>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</si>
  <si>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</si>
  <si>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</si>
  <si>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</si>
  <si>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</si>
  <si>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</si>
  <si>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</si>
  <si>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</si>
  <si>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</si>
  <si>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</si>
  <si>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</si>
  <si>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</si>
  <si>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</si>
  <si>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</si>
  <si>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</si>
  <si>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</si>
  <si>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</si>
  <si>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</si>
  <si>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</si>
  <si>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</si>
  <si>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</si>
  <si>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</si>
  <si>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</si>
  <si>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</si>
  <si>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</si>
  <si>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</si>
  <si>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</si>
  <si>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</si>
  <si>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</si>
  <si>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</si>
  <si>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</si>
  <si>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</si>
  <si>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</si>
  <si>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</si>
  <si>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</si>
  <si>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</si>
  <si>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</si>
  <si>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</si>
  <si>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</si>
  <si>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</si>
  <si>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</si>
  <si>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</si>
  <si>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</si>
  <si>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</si>
  <si>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</si>
  <si>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</si>
  <si>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</si>
  <si>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</si>
  <si>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</si>
  <si>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</si>
  <si>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</si>
  <si>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</si>
  <si>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</si>
  <si>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</si>
  <si>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</si>
  <si>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</si>
  <si>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</si>
  <si>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</si>
  <si>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</si>
  <si>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</si>
  <si>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</si>
  <si>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</si>
  <si>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</si>
  <si>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</si>
  <si>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</si>
  <si>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</si>
  <si>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</si>
  <si>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</si>
  <si>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</si>
  <si>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</si>
  <si>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</si>
  <si>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</si>
  <si>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</si>
  <si>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</si>
  <si>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</si>
  <si>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</si>
  <si>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</si>
  <si>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</si>
  <si>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</si>
  <si>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</si>
  <si>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</si>
  <si>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</si>
  <si>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</si>
  <si>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</si>
  <si>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</si>
  <si>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</si>
  <si>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</si>
  <si>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</si>
  <si>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</si>
  <si>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</si>
  <si>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</si>
  <si>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</si>
  <si>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</si>
  <si>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</si>
  <si>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</si>
  <si>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</si>
  <si>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</si>
  <si>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</si>
  <si>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</si>
  <si>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山口県周南市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</si>
  <si>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</si>
  <si>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</si>
  <si>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</si>
  <si>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</si>
  <si>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</si>
  <si>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</si>
  <si>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</si>
  <si>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</si>
  <si>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</si>
  <si>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</si>
  <si>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</si>
  <si>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</si>
  <si>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</si>
  <si>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</si>
  <si>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</si>
  <si>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</si>
  <si>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</si>
  <si>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</si>
  <si>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</si>
  <si>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</si>
  <si>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</si>
  <si>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</si>
  <si>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</si>
  <si>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</si>
  <si>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</si>
  <si>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</si>
  <si>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</si>
  <si>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</si>
  <si>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</si>
  <si>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</si>
  <si>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</si>
  <si>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</si>
  <si>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</si>
  <si>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</si>
  <si>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</si>
  <si>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国民健康保険鹿野診療所特別会計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</si>
  <si>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</si>
  <si>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</si>
  <si>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</si>
  <si>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</si>
  <si>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</si>
  <si>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</si>
  <si>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</si>
  <si>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</si>
  <si>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モーターボート競走事業会計</t>
    <phoneticPr fontId="5"/>
  </si>
  <si>
    <t>法適用企業</t>
    <phoneticPr fontId="5"/>
  </si>
  <si>
    <t>下水道事業会計</t>
    <phoneticPr fontId="5"/>
  </si>
  <si>
    <t>地方卸売市場事業特別会計</t>
    <phoneticPr fontId="5"/>
  </si>
  <si>
    <t>法非適用企業</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</si>
  <si>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</si>
  <si>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</si>
  <si>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</si>
  <si>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</si>
  <si>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</si>
  <si>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</si>
  <si>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</si>
  <si>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</si>
  <si>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</si>
  <si>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</si>
  <si>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</si>
  <si>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</si>
  <si>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</si>
  <si>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</si>
  <si>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</si>
  <si>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</si>
  <si>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</si>
  <si>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</si>
  <si>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</si>
  <si>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</si>
  <si>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</si>
  <si>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</si>
  <si>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</si>
  <si>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</si>
  <si>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</si>
  <si>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</si>
  <si>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</si>
  <si>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</si>
  <si>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</si>
  <si>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</si>
  <si>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</si>
  <si>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</si>
  <si>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</si>
  <si>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</si>
  <si>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</si>
  <si>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</si>
  <si>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</si>
  <si>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</si>
  <si>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</si>
  <si>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</si>
  <si>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</si>
  <si>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</si>
  <si>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</si>
  <si>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</si>
  <si>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</si>
  <si>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</si>
  <si>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</si>
  <si>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</si>
  <si>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</si>
  <si>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</si>
  <si>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</si>
  <si>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</si>
  <si>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</si>
  <si>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</si>
  <si>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</si>
  <si>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</si>
  <si>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</si>
  <si>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</si>
  <si>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</si>
  <si>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</si>
  <si>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</si>
  <si>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</si>
  <si>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</si>
  <si>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</si>
  <si>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</si>
  <si>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</si>
  <si>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</si>
  <si>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</si>
  <si>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</si>
  <si>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</si>
  <si>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</si>
  <si>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</si>
  <si>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</si>
  <si>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</si>
  <si>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</si>
  <si>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</si>
  <si>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</si>
  <si>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</si>
  <si>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</si>
  <si>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</si>
  <si>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</si>
  <si>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</si>
  <si>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</si>
  <si>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</si>
  <si>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</si>
  <si>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</si>
  <si>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</si>
  <si>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</si>
  <si>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</si>
  <si>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</si>
  <si>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</si>
  <si>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</si>
  <si>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</si>
  <si>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</si>
  <si>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</si>
  <si>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</si>
  <si>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</si>
  <si>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</si>
  <si>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</si>
  <si>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</si>
  <si>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</si>
  <si>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</si>
  <si>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</si>
  <si>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</si>
  <si>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</si>
  <si>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</si>
  <si>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</si>
  <si>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</si>
  <si>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</si>
  <si>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</si>
  <si>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</si>
  <si>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</si>
  <si>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</si>
  <si>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</si>
  <si>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</si>
  <si>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</si>
  <si>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</si>
  <si>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</si>
  <si>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</si>
  <si>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</si>
  <si>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</si>
  <si>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</si>
  <si>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</si>
  <si>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</si>
  <si>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</si>
  <si>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</si>
  <si>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</si>
  <si>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</si>
  <si>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</si>
  <si>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</si>
  <si>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</si>
  <si>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</si>
  <si>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</si>
  <si>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</si>
  <si>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</si>
  <si>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</si>
  <si>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</si>
  <si>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</si>
  <si>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</si>
  <si>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</si>
  <si>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</si>
  <si>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</si>
  <si>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</si>
  <si>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</si>
  <si>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</si>
  <si>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0.86</t>
  </si>
  <si>
    <t>▲ 1.36</t>
  </si>
  <si>
    <t>▲ 3.38</t>
  </si>
  <si>
    <t>モーターボート競走事業会計</t>
  </si>
  <si>
    <t>水道事業会計</t>
  </si>
  <si>
    <t>一般会計</t>
  </si>
  <si>
    <t>下水道事業会計</t>
  </si>
  <si>
    <t>病院事業会計</t>
  </si>
  <si>
    <t>国民健康保険特別会計</t>
  </si>
  <si>
    <t>介護保険特別会計</t>
  </si>
  <si>
    <t>後期高齢者医療特別会計</t>
  </si>
  <si>
    <t>その他会計（赤字）</t>
  </si>
  <si>
    <t>その他会計（黒字）</t>
  </si>
  <si>
    <t>-</t>
    <phoneticPr fontId="11"/>
  </si>
  <si>
    <t>周南地区福祉施設組合一般会計</t>
  </si>
  <si>
    <t>玖西環境衛生組合一般会計</t>
  </si>
  <si>
    <t>周南地区衛生施設組合一般会計</t>
  </si>
  <si>
    <t>光地区消防組合一般会計</t>
  </si>
  <si>
    <t>周陽環境整備組合一般会計</t>
  </si>
  <si>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</si>
  <si>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</si>
  <si>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</si>
  <si>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</si>
  <si>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山口県市町総合事務組合交通災害共済特別会計</t>
  </si>
  <si>
    <t>山口県市町総合事務組合非常勤職員公務災害補償特別会計</t>
  </si>
  <si>
    <t>周南市体育協会</t>
  </si>
  <si>
    <t>徳山地区漁業振興基金</t>
  </si>
  <si>
    <t>周南市文化振興財団</t>
  </si>
  <si>
    <t>周南市ふるさと振興財団</t>
  </si>
  <si>
    <t>周南市医療公社</t>
  </si>
  <si>
    <t>周南地域地場産業振興センター</t>
  </si>
  <si>
    <t>大津島巡航</t>
  </si>
  <si>
    <t>徳山青果精算</t>
  </si>
  <si>
    <t>かの高原開発</t>
  </si>
  <si>
    <t>新南陽地区漁業振興基金</t>
  </si>
  <si>
    <t>周南バルクターミナル</t>
  </si>
  <si>
    <t>周南観光コンベンション協会</t>
  </si>
  <si>
    <t>○</t>
  </si>
  <si>
    <t>地域振興基金</t>
    <phoneticPr fontId="11"/>
  </si>
  <si>
    <t>職員退職手当基金</t>
    <phoneticPr fontId="11"/>
  </si>
  <si>
    <t>庁舎建設基金</t>
    <phoneticPr fontId="11"/>
  </si>
  <si>
    <t>やまぐち農林振興公社</t>
    <phoneticPr fontId="2"/>
  </si>
  <si>
    <t>-</t>
    <phoneticPr fontId="2"/>
  </si>
  <si>
    <t>子ども未来夢基金</t>
  </si>
  <si>
    <t>ふるさと周南応援基金</t>
    <phoneticPr fontId="2"/>
  </si>
  <si>
    <t xml:space="preserve"> </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</si>
  <si>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</si>
  <si>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</si>
  <si>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</si>
  <si>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</si>
  <si>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</si>
  <si>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</si>
  <si>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</si>
  <si>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</si>
  <si>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</si>
  <si>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</si>
  <si>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</si>
  <si>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表中の（参考）当該団体値　将来負担比率　Ｈ29　「90.7」を「90.3」に修正する。
 　徳山駅周辺整備事業や庁舎建設事業など、新市建設計画に基づく主要プロジェクトの進捗による地方債残高の増加や基金残高の減少により、将来負担比率は、12.0ポイント悪化した。
　平成３０年度で合併支援措置が終了する中、多くの公共施設や、道路や橋りょうをはじめとするインフラ施設が更新時期を迎えており、これらの対応経費の増嵩が見込まれることから、平成２９年度に「緊急財政対策」を策定した。この対策では公債費の増嵩を抑制するため市債の発行額に上限を設定しており、今後、将来負担に配慮しながら計画的な老朽化対策や更新経費の抑制に努めていく。</t>
  </si>
  <si>
    <t>　表中の（参考）当該団体値　将来負担比率　Ｈ29　「90.7」を「90.3」に修正する。
　3か年平均の実質公債費比率は前年度と同率だが、単年度では悪化している。これは、合併算定替えの段階的縮減により、普通交付税額が減少したこと、区画整理事業、学び・交流プラザ整備事業をはじめ、合併特例債を活用した大型事業の元利償還金が増加したことなど原因となっている。また新市建設計画に基づく主要プロジェクトの進捗による地方債残高の増加や基金残高の減少により、将来負担比率は、12.0ポイント悪化した。今後は、「緊急財政対策」の市債発行上限額を堅持するとともに、交付税措置のある有利な地方債や補助制度などを活用しながら公債費の抑制に努め、持続可能なまちづくりのための財政運営をおこな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</si>
</sst>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theme="1"/>
      <name val="ＭＳ Ｐゴシック"/>
      <family val="2"/>
      <charset val="128"/>
    </font>
    <font>
      <sz val="11"/>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4" fillId="6" borderId="0" xfId="6" applyFont="1" applyFill="1" applyAlignment="1">
      <alignment vertical="center"/>
    </xf>
    <xf numFmtId="0" fontId="35" fillId="6" borderId="0" xfId="6" applyFont="1" applyFill="1" applyAlignment="1" applyProtection="1">
      <alignment vertical="center"/>
      <protection hidden="1"/>
    </xf>
    <xf numFmtId="0" fontId="36" fillId="0" borderId="0" xfId="16" applyFont="1">
      <alignment vertical="center"/>
    </xf>
    <xf numFmtId="0" fontId="35" fillId="6" borderId="0" xfId="6" applyFont="1" applyFill="1" applyAlignment="1">
      <alignment vertical="center"/>
    </xf>
    <xf numFmtId="0" fontId="35" fillId="6" borderId="0" xfId="6" applyFont="1" applyFill="1"/>
    <xf numFmtId="0" fontId="35" fillId="6" borderId="0" xfId="6" applyFont="1" applyFill="1" applyProtection="1">
      <protection hidden="1"/>
    </xf>
    <xf numFmtId="0" fontId="36" fillId="0" borderId="41" xfId="16" applyFont="1" applyBorder="1">
      <alignment vertical="center"/>
    </xf>
    <xf numFmtId="0" fontId="36" fillId="0" borderId="12" xfId="16" applyFont="1" applyBorder="1">
      <alignment vertical="center"/>
    </xf>
    <xf numFmtId="189" fontId="36" fillId="0" borderId="12" xfId="16" applyNumberFormat="1" applyFont="1" applyBorder="1">
      <alignment vertical="center"/>
    </xf>
    <xf numFmtId="0" fontId="36" fillId="0" borderId="46" xfId="16" applyFont="1" applyBorder="1">
      <alignment vertical="center"/>
    </xf>
    <xf numFmtId="0" fontId="37" fillId="0" borderId="0" xfId="16" applyFont="1">
      <alignment vertical="center"/>
    </xf>
    <xf numFmtId="0" fontId="36" fillId="0" borderId="62" xfId="16" applyFont="1" applyBorder="1">
      <alignment vertical="center"/>
    </xf>
    <xf numFmtId="0" fontId="36" fillId="0" borderId="38" xfId="16" applyFont="1" applyBorder="1">
      <alignment vertical="center"/>
    </xf>
    <xf numFmtId="0" fontId="36" fillId="0" borderId="37" xfId="16" applyFont="1" applyBorder="1">
      <alignment vertical="center"/>
    </xf>
    <xf numFmtId="0" fontId="36" fillId="0" borderId="52" xfId="16" applyFont="1" applyBorder="1">
      <alignment vertical="center"/>
    </xf>
    <xf numFmtId="0" fontId="36" fillId="0" borderId="40" xfId="16" applyFont="1" applyBorder="1">
      <alignment vertical="center"/>
    </xf>
    <xf numFmtId="0" fontId="36" fillId="0" borderId="31" xfId="16" applyFont="1" applyBorder="1">
      <alignment vertical="center"/>
    </xf>
    <xf numFmtId="0" fontId="37" fillId="0" borderId="41" xfId="16" applyFont="1" applyBorder="1">
      <alignment vertical="center"/>
    </xf>
    <xf numFmtId="178" fontId="38" fillId="0" borderId="0" xfId="16" applyNumberFormat="1" applyFont="1">
      <alignment vertical="center"/>
    </xf>
    <xf numFmtId="178" fontId="36" fillId="0" borderId="0" xfId="16" applyNumberFormat="1" applyFont="1">
      <alignment vertical="center"/>
    </xf>
    <xf numFmtId="0" fontId="36" fillId="0" borderId="41" xfId="16" applyFont="1" applyBorder="1" applyAlignment="1" applyProtection="1">
      <alignment horizontal="left" vertical="top" wrapText="1"/>
      <protection locked="0"/>
    </xf>
    <xf numFmtId="0" fontId="36" fillId="0" borderId="12" xfId="16" applyFont="1" applyBorder="1" applyAlignment="1" applyProtection="1">
      <alignment horizontal="left" vertical="top" wrapText="1"/>
      <protection locked="0"/>
    </xf>
    <xf numFmtId="0" fontId="36" fillId="0" borderId="46" xfId="16" applyFont="1" applyBorder="1" applyAlignment="1" applyProtection="1">
      <alignment horizontal="left" vertical="top" wrapText="1"/>
      <protection locked="0"/>
    </xf>
    <xf numFmtId="0" fontId="36" fillId="0" borderId="62" xfId="16" applyFont="1" applyBorder="1" applyAlignment="1" applyProtection="1">
      <alignment horizontal="left" vertical="top" wrapText="1"/>
      <protection locked="0"/>
    </xf>
    <xf numFmtId="0" fontId="36" fillId="0" borderId="0" xfId="16" applyFont="1" applyAlignment="1" applyProtection="1">
      <alignment horizontal="left" vertical="top" wrapText="1"/>
      <protection locked="0"/>
    </xf>
    <xf numFmtId="0" fontId="36" fillId="0" borderId="38" xfId="16" applyFont="1" applyBorder="1" applyAlignment="1" applyProtection="1">
      <alignment horizontal="left" vertical="top" wrapText="1"/>
      <protection locked="0"/>
    </xf>
    <xf numFmtId="0" fontId="36" fillId="0" borderId="37" xfId="16" applyFont="1" applyBorder="1" applyAlignment="1" applyProtection="1">
      <alignment horizontal="left" vertical="top" wrapText="1"/>
      <protection locked="0"/>
    </xf>
    <xf numFmtId="0" fontId="36" fillId="0" borderId="52" xfId="16" applyFont="1" applyBorder="1" applyAlignment="1" applyProtection="1">
      <alignment horizontal="left" vertical="top" wrapText="1"/>
      <protection locked="0"/>
    </xf>
    <xf numFmtId="0" fontId="36" fillId="0" borderId="40" xfId="16" applyFont="1" applyBorder="1" applyAlignment="1" applyProtection="1">
      <alignment horizontal="left" vertical="top" wrapText="1"/>
      <protection locked="0"/>
    </xf>
    <xf numFmtId="179" fontId="36" fillId="6" borderId="0" xfId="17" applyNumberFormat="1" applyFont="1" applyFill="1" applyAlignment="1">
      <alignment vertical="center" wrapText="1"/>
    </xf>
    <xf numFmtId="0" fontId="36" fillId="0" borderId="0" xfId="16" applyFont="1" applyAlignment="1">
      <alignment horizontal="center" vertical="center"/>
    </xf>
    <xf numFmtId="49" fontId="36" fillId="6" borderId="0" xfId="17" applyNumberFormat="1" applyFont="1" applyFill="1" applyAlignment="1">
      <alignment horizontal="center" vertical="center" wrapText="1"/>
    </xf>
    <xf numFmtId="49" fontId="36" fillId="6" borderId="0" xfId="17" applyNumberFormat="1" applyFont="1" applyFill="1" applyAlignment="1">
      <alignment horizontal="center" vertical="center"/>
    </xf>
    <xf numFmtId="0" fontId="36" fillId="0" borderId="39" xfId="16" applyFont="1" applyBorder="1" applyAlignment="1">
      <alignment horizontal="center" vertical="center"/>
    </xf>
    <xf numFmtId="0" fontId="36" fillId="0" borderId="31" xfId="16" applyFont="1" applyBorder="1" applyAlignment="1">
      <alignment horizontal="center" vertical="center"/>
    </xf>
    <xf numFmtId="0" fontId="36" fillId="0" borderId="42" xfId="16" applyFont="1" applyBorder="1" applyAlignment="1">
      <alignment horizontal="center" vertical="center"/>
    </xf>
    <xf numFmtId="0" fontId="36" fillId="0" borderId="34" xfId="16" applyFont="1" applyBorder="1" applyAlignment="1">
      <alignment horizontal="center" vertical="center"/>
    </xf>
    <xf numFmtId="179" fontId="36" fillId="6" borderId="0" xfId="17" applyNumberFormat="1" applyFont="1" applyFill="1" applyAlignment="1">
      <alignment horizontal="center" vertical="center" wrapText="1"/>
    </xf>
    <xf numFmtId="179" fontId="36" fillId="0" borderId="0" xfId="17" applyNumberFormat="1" applyFont="1" applyAlignment="1">
      <alignment horizontal="center" vertical="center" wrapText="1"/>
    </xf>
    <xf numFmtId="187" fontId="36" fillId="6" borderId="0" xfId="17" applyNumberFormat="1" applyFont="1" applyFill="1" applyAlignment="1">
      <alignment horizontal="center" vertical="center"/>
    </xf>
    <xf numFmtId="179" fontId="36" fillId="6" borderId="34" xfId="17" applyNumberFormat="1" applyFont="1" applyFill="1" applyBorder="1" applyAlignment="1">
      <alignment horizontal="center" vertical="center" wrapText="1"/>
    </xf>
    <xf numFmtId="187" fontId="36" fillId="6" borderId="188" xfId="17" applyNumberFormat="1" applyFont="1" applyFill="1" applyBorder="1" applyAlignment="1">
      <alignment horizontal="center" vertical="center"/>
    </xf>
    <xf numFmtId="187" fontId="36" fillId="6" borderId="34" xfId="17" applyNumberFormat="1" applyFont="1" applyFill="1" applyBorder="1" applyAlignment="1">
      <alignment horizontal="center" vertical="center"/>
    </xf>
    <xf numFmtId="178" fontId="36" fillId="0" borderId="62" xfId="16" applyNumberFormat="1" applyFont="1" applyBorder="1">
      <alignment vertical="center"/>
    </xf>
    <xf numFmtId="178" fontId="35" fillId="0" borderId="0" xfId="16" applyNumberFormat="1" applyFont="1" applyAlignment="1">
      <alignment horizontal="center" vertical="center"/>
    </xf>
    <xf numFmtId="178" fontId="36" fillId="0" borderId="38" xfId="16" applyNumberFormat="1" applyFont="1" applyBorder="1">
      <alignment vertical="center"/>
    </xf>
    <xf numFmtId="191" fontId="36" fillId="0" borderId="0" xfId="16" applyNumberFormat="1" applyFont="1">
      <alignment vertical="center"/>
    </xf>
    <xf numFmtId="178" fontId="36" fillId="0" borderId="37" xfId="16" applyNumberFormat="1" applyFont="1" applyBorder="1">
      <alignment vertical="center"/>
    </xf>
    <xf numFmtId="178" fontId="36" fillId="0" borderId="52" xfId="16" applyNumberFormat="1" applyFont="1" applyBorder="1">
      <alignment vertical="center"/>
    </xf>
    <xf numFmtId="189" fontId="36" fillId="0" borderId="52" xfId="16" applyNumberFormat="1" applyFont="1" applyBorder="1">
      <alignment vertical="center"/>
    </xf>
    <xf numFmtId="178" fontId="36" fillId="0" borderId="40" xfId="16" applyNumberFormat="1" applyFont="1" applyBorder="1">
      <alignment vertical="center"/>
    </xf>
    <xf numFmtId="0" fontId="37" fillId="0" borderId="62" xfId="16" applyFont="1" applyBorder="1">
      <alignment vertical="center"/>
    </xf>
    <xf numFmtId="0" fontId="36" fillId="0" borderId="0" xfId="17" applyFont="1">
      <alignment vertical="center"/>
    </xf>
    <xf numFmtId="189" fontId="36" fillId="0" borderId="0" xfId="17" applyNumberFormat="1" applyFont="1">
      <alignment vertical="center"/>
    </xf>
    <xf numFmtId="178" fontId="35" fillId="0" borderId="0" xfId="18" applyNumberFormat="1" applyFont="1" applyAlignment="1">
      <alignment vertical="center"/>
    </xf>
    <xf numFmtId="177" fontId="35" fillId="0" borderId="0" xfId="19" applyNumberFormat="1" applyFont="1" applyAlignment="1">
      <alignment horizontal="right" vertical="center"/>
    </xf>
    <xf numFmtId="187" fontId="35" fillId="0" borderId="0" xfId="19" applyNumberFormat="1" applyFont="1" applyAlignment="1">
      <alignment horizontal="right" vertical="center"/>
    </xf>
    <xf numFmtId="178" fontId="36" fillId="6" borderId="0" xfId="16" applyNumberFormat="1" applyFont="1" applyFill="1" applyAlignment="1">
      <alignment vertical="center" wrapText="1"/>
    </xf>
    <xf numFmtId="178" fontId="35" fillId="0" borderId="0" xfId="18" applyNumberFormat="1" applyFont="1" applyAlignment="1">
      <alignment horizontal="center" vertical="center"/>
    </xf>
    <xf numFmtId="187" fontId="36" fillId="6" borderId="0" xfId="17" applyNumberFormat="1" applyFont="1" applyFill="1" applyAlignment="1">
      <alignment horizontal="center" vertical="center" wrapText="1"/>
    </xf>
    <xf numFmtId="187" fontId="36" fillId="0" borderId="0" xfId="16" applyNumberFormat="1" applyFont="1" applyAlignment="1">
      <alignment horizontal="center" vertical="center"/>
    </xf>
    <xf numFmtId="0" fontId="39" fillId="0" borderId="0" xfId="20" applyFont="1">
      <alignment vertical="center"/>
    </xf>
    <xf numFmtId="180" fontId="36"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9DEE-4797-ABC3-EB9DE0D93F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74734</c:v>
                </c:pt>
                <c:pt idx="1">
                  <c:v>94039</c:v>
                </c:pt>
                <c:pt idx="2">
                  <c:v>63230</c:v>
                </c:pt>
                <c:pt idx="3">
                  <c:v>51745</c:v>
                </c:pt>
                <c:pt idx="4">
                  <c:v>102075</c:v>
                </c:pt>
              </c:numCache>
            </c:numRef>
          </c:val>
          <c:smooth val="0"/>
          <c:extLst>
            <c:ext xmlns:c16="http://schemas.microsoft.com/office/drawing/2014/chart" uri="{C3380CC4-5D6E-409C-BE32-E72D297353CC}">
              <c16:uniqueId val="{00000001-9DEE-4797-ABC3-EB9DE0D93F26}"/>
            </c:ext>
          </c:extLst>
        </c:ser>
        <c:dLbls>
          <c:showLegendKey val="0"/>
          <c:showVal val="0"/>
          <c:showCatName val="0"/>
          <c:showSerName val="0"/>
          <c:showPercent val="0"/>
          <c:showBubbleSize val="0"/>
        </c:dLbls>
        <c:marker val="1"/>
        <c:smooth val="0"/>
        <c:axId val="126685184"/>
        <c:axId val="126687104"/>
      </c:lineChart>
      <c:catAx>
        <c:axId val="126685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87104"/>
        <c:crosses val="autoZero"/>
        <c:auto val="1"/>
        <c:lblAlgn val="ctr"/>
        <c:lblOffset val="100"/>
        <c:tickLblSkip val="1"/>
        <c:tickMarkSkip val="1"/>
        <c:noMultiLvlLbl val="0"/>
      </c:catAx>
      <c:valAx>
        <c:axId val="126687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85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5.49</c:v>
                </c:pt>
                <c:pt idx="1">
                  <c:v>5.21</c:v>
                </c:pt>
                <c:pt idx="2">
                  <c:v>6.29</c:v>
                </c:pt>
                <c:pt idx="3">
                  <c:v>4.37</c:v>
                </c:pt>
                <c:pt idx="4">
                  <c:v>6.03</c:v>
                </c:pt>
              </c:numCache>
            </c:numRef>
          </c:val>
          <c:extLst>
            <c:ext xmlns:c16="http://schemas.microsoft.com/office/drawing/2014/chart" uri="{C3380CC4-5D6E-409C-BE32-E72D297353CC}">
              <c16:uniqueId val="{00000000-FBB3-4794-8F04-658623FFBA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14.5</c:v>
                </c:pt>
                <c:pt idx="1">
                  <c:v>14.04</c:v>
                </c:pt>
                <c:pt idx="2">
                  <c:v>11.74</c:v>
                </c:pt>
                <c:pt idx="3">
                  <c:v>14.71</c:v>
                </c:pt>
                <c:pt idx="4">
                  <c:v>9.65</c:v>
                </c:pt>
              </c:numCache>
            </c:numRef>
          </c:val>
          <c:extLst>
            <c:ext xmlns:c16="http://schemas.microsoft.com/office/drawing/2014/chart" uri="{C3380CC4-5D6E-409C-BE32-E72D297353CC}">
              <c16:uniqueId val="{00000001-FBB3-4794-8F04-658623FFBAA8}"/>
            </c:ext>
          </c:extLst>
        </c:ser>
        <c:dLbls>
          <c:showLegendKey val="0"/>
          <c:showVal val="0"/>
          <c:showCatName val="0"/>
          <c:showSerName val="0"/>
          <c:showPercent val="0"/>
          <c:showBubbleSize val="0"/>
        </c:dLbls>
        <c:gapWidth val="250"/>
        <c:overlap val="100"/>
        <c:axId val="51931392"/>
        <c:axId val="51937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2.48</c:v>
                </c:pt>
                <c:pt idx="1">
                  <c:v>-0.86</c:v>
                </c:pt>
                <c:pt idx="2">
                  <c:v>-1.36</c:v>
                </c:pt>
                <c:pt idx="3">
                  <c:v>0.75</c:v>
                </c:pt>
                <c:pt idx="4">
                  <c:v>-3.38</c:v>
                </c:pt>
              </c:numCache>
            </c:numRef>
          </c:val>
          <c:smooth val="0"/>
          <c:extLst>
            <c:ext xmlns:c16="http://schemas.microsoft.com/office/drawing/2014/chart" uri="{C3380CC4-5D6E-409C-BE32-E72D297353CC}">
              <c16:uniqueId val="{00000002-FBB3-4794-8F04-658623FFBAA8}"/>
            </c:ext>
          </c:extLst>
        </c:ser>
        <c:dLbls>
          <c:showLegendKey val="0"/>
          <c:showVal val="0"/>
          <c:showCatName val="0"/>
          <c:showSerName val="0"/>
          <c:showPercent val="0"/>
          <c:showBubbleSize val="0"/>
        </c:dLbls>
        <c:marker val="1"/>
        <c:smooth val="0"/>
        <c:axId val="51931392"/>
        <c:axId val="51937664"/>
      </c:lineChart>
      <c:catAx>
        <c:axId val="519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937664"/>
        <c:crosses val="autoZero"/>
        <c:auto val="1"/>
        <c:lblAlgn val="ctr"/>
        <c:lblOffset val="100"/>
        <c:tickLblSkip val="1"/>
        <c:tickMarkSkip val="1"/>
        <c:noMultiLvlLbl val="0"/>
      </c:catAx>
      <c:valAx>
        <c:axId val="5193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3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c:v>
                </c:pt>
                <c:pt idx="2">
                  <c:v>#N/A</c:v>
                </c:pt>
                <c:pt idx="3">
                  <c:v>0.37</c:v>
                </c:pt>
                <c:pt idx="4">
                  <c:v>#N/A</c:v>
                </c:pt>
                <c:pt idx="5">
                  <c:v>0.46</c:v>
                </c:pt>
                <c:pt idx="6">
                  <c:v>#N/A</c:v>
                </c:pt>
                <c:pt idx="7">
                  <c:v>0.2</c:v>
                </c:pt>
                <c:pt idx="8">
                  <c:v>#N/A</c:v>
                </c:pt>
                <c:pt idx="9">
                  <c:v>0.17</c:v>
                </c:pt>
              </c:numCache>
            </c:numRef>
          </c:val>
          <c:extLst>
            <c:ext xmlns:c16="http://schemas.microsoft.com/office/drawing/2014/chart" uri="{C3380CC4-5D6E-409C-BE32-E72D297353CC}">
              <c16:uniqueId val="{00000000-98EC-4FA5-92FF-2EB375135E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EC-4FA5-92FF-2EB375135E6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0.14000000000000001</c:v>
                </c:pt>
                <c:pt idx="4">
                  <c:v>#N/A</c:v>
                </c:pt>
                <c:pt idx="5">
                  <c:v>0.14000000000000001</c:v>
                </c:pt>
                <c:pt idx="6">
                  <c:v>#N/A</c:v>
                </c:pt>
                <c:pt idx="7">
                  <c:v>0.16</c:v>
                </c:pt>
                <c:pt idx="8">
                  <c:v>#N/A</c:v>
                </c:pt>
                <c:pt idx="9">
                  <c:v>0.16</c:v>
                </c:pt>
              </c:numCache>
            </c:numRef>
          </c:val>
          <c:extLst>
            <c:ext xmlns:c16="http://schemas.microsoft.com/office/drawing/2014/chart" uri="{C3380CC4-5D6E-409C-BE32-E72D297353CC}">
              <c16:uniqueId val="{00000002-98EC-4FA5-92FF-2EB375135E65}"/>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0.67</c:v>
                </c:pt>
                <c:pt idx="2">
                  <c:v>#N/A</c:v>
                </c:pt>
                <c:pt idx="3">
                  <c:v>0.38</c:v>
                </c:pt>
                <c:pt idx="4">
                  <c:v>#N/A</c:v>
                </c:pt>
                <c:pt idx="5">
                  <c:v>0.69</c:v>
                </c:pt>
                <c:pt idx="6">
                  <c:v>#N/A</c:v>
                </c:pt>
                <c:pt idx="7">
                  <c:v>1.26</c:v>
                </c:pt>
                <c:pt idx="8">
                  <c:v>#N/A</c:v>
                </c:pt>
                <c:pt idx="9">
                  <c:v>1.46</c:v>
                </c:pt>
              </c:numCache>
            </c:numRef>
          </c:val>
          <c:extLst>
            <c:ext xmlns:c16="http://schemas.microsoft.com/office/drawing/2014/chart" uri="{C3380CC4-5D6E-409C-BE32-E72D297353CC}">
              <c16:uniqueId val="{00000003-98EC-4FA5-92FF-2EB375135E6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c:v>
                </c:pt>
                <c:pt idx="2">
                  <c:v>#N/A</c:v>
                </c:pt>
                <c:pt idx="3">
                  <c:v>1.25</c:v>
                </c:pt>
                <c:pt idx="4">
                  <c:v>#N/A</c:v>
                </c:pt>
                <c:pt idx="5">
                  <c:v>1.71</c:v>
                </c:pt>
                <c:pt idx="6">
                  <c:v>#N/A</c:v>
                </c:pt>
                <c:pt idx="7">
                  <c:v>2.33</c:v>
                </c:pt>
                <c:pt idx="8">
                  <c:v>#N/A</c:v>
                </c:pt>
                <c:pt idx="9">
                  <c:v>2.9</c:v>
                </c:pt>
              </c:numCache>
            </c:numRef>
          </c:val>
          <c:extLst>
            <c:ext xmlns:c16="http://schemas.microsoft.com/office/drawing/2014/chart" uri="{C3380CC4-5D6E-409C-BE32-E72D297353CC}">
              <c16:uniqueId val="{00000004-98EC-4FA5-92FF-2EB375135E65}"/>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5.17</c:v>
                </c:pt>
                <c:pt idx="2">
                  <c:v>#N/A</c:v>
                </c:pt>
                <c:pt idx="3">
                  <c:v>5.09</c:v>
                </c:pt>
                <c:pt idx="4">
                  <c:v>#N/A</c:v>
                </c:pt>
                <c:pt idx="5">
                  <c:v>4.87</c:v>
                </c:pt>
                <c:pt idx="6">
                  <c:v>#N/A</c:v>
                </c:pt>
                <c:pt idx="7">
                  <c:v>4.8600000000000003</c:v>
                </c:pt>
                <c:pt idx="8">
                  <c:v>#N/A</c:v>
                </c:pt>
                <c:pt idx="9">
                  <c:v>4.2300000000000004</c:v>
                </c:pt>
              </c:numCache>
            </c:numRef>
          </c:val>
          <c:extLst>
            <c:ext xmlns:c16="http://schemas.microsoft.com/office/drawing/2014/chart" uri="{C3380CC4-5D6E-409C-BE32-E72D297353CC}">
              <c16:uniqueId val="{00000005-98EC-4FA5-92FF-2EB375135E6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2.1</c:v>
                </c:pt>
                <c:pt idx="2">
                  <c:v>#N/A</c:v>
                </c:pt>
                <c:pt idx="3">
                  <c:v>2.84</c:v>
                </c:pt>
                <c:pt idx="4">
                  <c:v>#N/A</c:v>
                </c:pt>
                <c:pt idx="5">
                  <c:v>3.65</c:v>
                </c:pt>
                <c:pt idx="6">
                  <c:v>#N/A</c:v>
                </c:pt>
                <c:pt idx="7">
                  <c:v>3.94</c:v>
                </c:pt>
                <c:pt idx="8">
                  <c:v>#N/A</c:v>
                </c:pt>
                <c:pt idx="9">
                  <c:v>4.3899999999999997</c:v>
                </c:pt>
              </c:numCache>
            </c:numRef>
          </c:val>
          <c:extLst>
            <c:ext xmlns:c16="http://schemas.microsoft.com/office/drawing/2014/chart" uri="{C3380CC4-5D6E-409C-BE32-E72D297353CC}">
              <c16:uniqueId val="{00000006-98EC-4FA5-92FF-2EB375135E6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5.49</c:v>
                </c:pt>
                <c:pt idx="2">
                  <c:v>#N/A</c:v>
                </c:pt>
                <c:pt idx="3">
                  <c:v>5.21</c:v>
                </c:pt>
                <c:pt idx="4">
                  <c:v>#N/A</c:v>
                </c:pt>
                <c:pt idx="5">
                  <c:v>6.29</c:v>
                </c:pt>
                <c:pt idx="6">
                  <c:v>#N/A</c:v>
                </c:pt>
                <c:pt idx="7">
                  <c:v>4.37</c:v>
                </c:pt>
                <c:pt idx="8">
                  <c:v>#N/A</c:v>
                </c:pt>
                <c:pt idx="9">
                  <c:v>6.03</c:v>
                </c:pt>
              </c:numCache>
            </c:numRef>
          </c:val>
          <c:extLst>
            <c:ext xmlns:c16="http://schemas.microsoft.com/office/drawing/2014/chart" uri="{C3380CC4-5D6E-409C-BE32-E72D297353CC}">
              <c16:uniqueId val="{00000007-98EC-4FA5-92FF-2EB375135E6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7.47</c:v>
                </c:pt>
                <c:pt idx="2">
                  <c:v>#N/A</c:v>
                </c:pt>
                <c:pt idx="3">
                  <c:v>7.55</c:v>
                </c:pt>
                <c:pt idx="4">
                  <c:v>#N/A</c:v>
                </c:pt>
                <c:pt idx="5">
                  <c:v>7.36</c:v>
                </c:pt>
                <c:pt idx="6">
                  <c:v>#N/A</c:v>
                </c:pt>
                <c:pt idx="7">
                  <c:v>7.33</c:v>
                </c:pt>
                <c:pt idx="8">
                  <c:v>#N/A</c:v>
                </c:pt>
                <c:pt idx="9">
                  <c:v>7.38</c:v>
                </c:pt>
              </c:numCache>
            </c:numRef>
          </c:val>
          <c:extLst>
            <c:ext xmlns:c16="http://schemas.microsoft.com/office/drawing/2014/chart" uri="{C3380CC4-5D6E-409C-BE32-E72D297353CC}">
              <c16:uniqueId val="{00000008-98EC-4FA5-92FF-2EB375135E65}"/>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6.97</c:v>
                </c:pt>
                <c:pt idx="2">
                  <c:v>#N/A</c:v>
                </c:pt>
                <c:pt idx="3">
                  <c:v>9.17</c:v>
                </c:pt>
                <c:pt idx="4">
                  <c:v>#N/A</c:v>
                </c:pt>
                <c:pt idx="5">
                  <c:v>12.3</c:v>
                </c:pt>
                <c:pt idx="6">
                  <c:v>#N/A</c:v>
                </c:pt>
                <c:pt idx="7">
                  <c:v>21.13</c:v>
                </c:pt>
                <c:pt idx="8">
                  <c:v>#N/A</c:v>
                </c:pt>
                <c:pt idx="9">
                  <c:v>19.18</c:v>
                </c:pt>
              </c:numCache>
            </c:numRef>
          </c:val>
          <c:extLst>
            <c:ext xmlns:c16="http://schemas.microsoft.com/office/drawing/2014/chart" uri="{C3380CC4-5D6E-409C-BE32-E72D297353CC}">
              <c16:uniqueId val="{00000009-98EC-4FA5-92FF-2EB375135E65}"/>
            </c:ext>
          </c:extLst>
        </c:ser>
        <c:dLbls>
          <c:showLegendKey val="0"/>
          <c:showVal val="0"/>
          <c:showCatName val="0"/>
          <c:showSerName val="0"/>
          <c:showPercent val="0"/>
          <c:showBubbleSize val="0"/>
        </c:dLbls>
        <c:gapWidth val="150"/>
        <c:overlap val="100"/>
        <c:axId val="51868416"/>
        <c:axId val="51869952"/>
      </c:barChart>
      <c:catAx>
        <c:axId val="5186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869952"/>
        <c:crosses val="autoZero"/>
        <c:auto val="1"/>
        <c:lblAlgn val="ctr"/>
        <c:lblOffset val="100"/>
        <c:tickLblSkip val="1"/>
        <c:tickMarkSkip val="1"/>
        <c:noMultiLvlLbl val="0"/>
      </c:catAx>
      <c:valAx>
        <c:axId val="5186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6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7606</c:v>
                </c:pt>
                <c:pt idx="5">
                  <c:v>7921</c:v>
                </c:pt>
                <c:pt idx="8">
                  <c:v>7857</c:v>
                </c:pt>
                <c:pt idx="11">
                  <c:v>7917</c:v>
                </c:pt>
                <c:pt idx="14">
                  <c:v>7924</c:v>
                </c:pt>
              </c:numCache>
            </c:numRef>
          </c:val>
          <c:extLst>
            <c:ext xmlns:c16="http://schemas.microsoft.com/office/drawing/2014/chart" uri="{C3380CC4-5D6E-409C-BE32-E72D297353CC}">
              <c16:uniqueId val="{00000000-80E4-4FA4-89CC-784A99CAD3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E4-4FA4-89CC-784A99CAD3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168</c:v>
                </c:pt>
                <c:pt idx="3">
                  <c:v>108</c:v>
                </c:pt>
                <c:pt idx="6">
                  <c:v>62</c:v>
                </c:pt>
                <c:pt idx="9">
                  <c:v>57</c:v>
                </c:pt>
                <c:pt idx="12">
                  <c:v>46</c:v>
                </c:pt>
              </c:numCache>
            </c:numRef>
          </c:val>
          <c:extLst>
            <c:ext xmlns:c16="http://schemas.microsoft.com/office/drawing/2014/chart" uri="{C3380CC4-5D6E-409C-BE32-E72D297353CC}">
              <c16:uniqueId val="{00000002-80E4-4FA4-89CC-784A99CAD3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69</c:v>
                </c:pt>
                <c:pt idx="3">
                  <c:v>64</c:v>
                </c:pt>
                <c:pt idx="6">
                  <c:v>67</c:v>
                </c:pt>
                <c:pt idx="9">
                  <c:v>69</c:v>
                </c:pt>
                <c:pt idx="12">
                  <c:v>81</c:v>
                </c:pt>
              </c:numCache>
            </c:numRef>
          </c:val>
          <c:extLst>
            <c:ext xmlns:c16="http://schemas.microsoft.com/office/drawing/2014/chart" uri="{C3380CC4-5D6E-409C-BE32-E72D297353CC}">
              <c16:uniqueId val="{00000003-80E4-4FA4-89CC-784A99CAD3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2685</c:v>
                </c:pt>
                <c:pt idx="3">
                  <c:v>2591</c:v>
                </c:pt>
                <c:pt idx="6">
                  <c:v>2619</c:v>
                </c:pt>
                <c:pt idx="9">
                  <c:v>2403</c:v>
                </c:pt>
                <c:pt idx="12">
                  <c:v>2408</c:v>
                </c:pt>
              </c:numCache>
            </c:numRef>
          </c:val>
          <c:extLst>
            <c:ext xmlns:c16="http://schemas.microsoft.com/office/drawing/2014/chart" uri="{C3380CC4-5D6E-409C-BE32-E72D297353CC}">
              <c16:uniqueId val="{00000004-80E4-4FA4-89CC-784A99CAD3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E4-4FA4-89CC-784A99CAD3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E4-4FA4-89CC-784A99CAD3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7277</c:v>
                </c:pt>
                <c:pt idx="3">
                  <c:v>7666</c:v>
                </c:pt>
                <c:pt idx="6">
                  <c:v>7467</c:v>
                </c:pt>
                <c:pt idx="9">
                  <c:v>7625</c:v>
                </c:pt>
                <c:pt idx="12">
                  <c:v>7830</c:v>
                </c:pt>
              </c:numCache>
            </c:numRef>
          </c:val>
          <c:extLst>
            <c:ext xmlns:c16="http://schemas.microsoft.com/office/drawing/2014/chart" uri="{C3380CC4-5D6E-409C-BE32-E72D297353CC}">
              <c16:uniqueId val="{00000007-80E4-4FA4-89CC-784A99CAD345}"/>
            </c:ext>
          </c:extLst>
        </c:ser>
        <c:dLbls>
          <c:showLegendKey val="0"/>
          <c:showVal val="0"/>
          <c:showCatName val="0"/>
          <c:showSerName val="0"/>
          <c:showPercent val="0"/>
          <c:showBubbleSize val="0"/>
        </c:dLbls>
        <c:gapWidth val="100"/>
        <c:overlap val="100"/>
        <c:axId val="50814976"/>
        <c:axId val="50816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2593</c:v>
                </c:pt>
                <c:pt idx="2">
                  <c:v>#N/A</c:v>
                </c:pt>
                <c:pt idx="3">
                  <c:v>#N/A</c:v>
                </c:pt>
                <c:pt idx="4">
                  <c:v>2508</c:v>
                </c:pt>
                <c:pt idx="5">
                  <c:v>#N/A</c:v>
                </c:pt>
                <c:pt idx="6">
                  <c:v>#N/A</c:v>
                </c:pt>
                <c:pt idx="7">
                  <c:v>2358</c:v>
                </c:pt>
                <c:pt idx="8">
                  <c:v>#N/A</c:v>
                </c:pt>
                <c:pt idx="9">
                  <c:v>#N/A</c:v>
                </c:pt>
                <c:pt idx="10">
                  <c:v>2237</c:v>
                </c:pt>
                <c:pt idx="11">
                  <c:v>#N/A</c:v>
                </c:pt>
                <c:pt idx="12">
                  <c:v>#N/A</c:v>
                </c:pt>
                <c:pt idx="13">
                  <c:v>2441</c:v>
                </c:pt>
                <c:pt idx="14">
                  <c:v>#N/A</c:v>
                </c:pt>
              </c:numCache>
            </c:numRef>
          </c:val>
          <c:smooth val="0"/>
          <c:extLst>
            <c:ext xmlns:c16="http://schemas.microsoft.com/office/drawing/2014/chart" uri="{C3380CC4-5D6E-409C-BE32-E72D297353CC}">
              <c16:uniqueId val="{00000008-80E4-4FA4-89CC-784A99CAD345}"/>
            </c:ext>
          </c:extLst>
        </c:ser>
        <c:dLbls>
          <c:showLegendKey val="0"/>
          <c:showVal val="0"/>
          <c:showCatName val="0"/>
          <c:showSerName val="0"/>
          <c:showPercent val="0"/>
          <c:showBubbleSize val="0"/>
        </c:dLbls>
        <c:marker val="1"/>
        <c:smooth val="0"/>
        <c:axId val="50814976"/>
        <c:axId val="50816896"/>
      </c:lineChart>
      <c:catAx>
        <c:axId val="5081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16896"/>
        <c:crosses val="autoZero"/>
        <c:auto val="1"/>
        <c:lblAlgn val="ctr"/>
        <c:lblOffset val="100"/>
        <c:tickLblSkip val="1"/>
        <c:tickMarkSkip val="1"/>
        <c:noMultiLvlLbl val="0"/>
      </c:catAx>
      <c:valAx>
        <c:axId val="5081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1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73717</c:v>
                </c:pt>
                <c:pt idx="5">
                  <c:v>74475</c:v>
                </c:pt>
                <c:pt idx="8">
                  <c:v>75206</c:v>
                </c:pt>
                <c:pt idx="11">
                  <c:v>74352</c:v>
                </c:pt>
                <c:pt idx="14">
                  <c:v>74852</c:v>
                </c:pt>
              </c:numCache>
            </c:numRef>
          </c:val>
          <c:extLst>
            <c:ext xmlns:c16="http://schemas.microsoft.com/office/drawing/2014/chart" uri="{C3380CC4-5D6E-409C-BE32-E72D297353CC}">
              <c16:uniqueId val="{00000000-27DF-4480-B250-1C6AF89110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15196</c:v>
                </c:pt>
                <c:pt idx="5">
                  <c:v>14646</c:v>
                </c:pt>
                <c:pt idx="8">
                  <c:v>14615</c:v>
                </c:pt>
                <c:pt idx="11">
                  <c:v>14482</c:v>
                </c:pt>
                <c:pt idx="14">
                  <c:v>13791</c:v>
                </c:pt>
              </c:numCache>
            </c:numRef>
          </c:val>
          <c:extLst>
            <c:ext xmlns:c16="http://schemas.microsoft.com/office/drawing/2014/chart" uri="{C3380CC4-5D6E-409C-BE32-E72D297353CC}">
              <c16:uniqueId val="{00000001-27DF-4480-B250-1C6AF89110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8576</c:v>
                </c:pt>
                <c:pt idx="5">
                  <c:v>9146</c:v>
                </c:pt>
                <c:pt idx="8">
                  <c:v>8903</c:v>
                </c:pt>
                <c:pt idx="11">
                  <c:v>10975</c:v>
                </c:pt>
                <c:pt idx="14">
                  <c:v>8975</c:v>
                </c:pt>
              </c:numCache>
            </c:numRef>
          </c:val>
          <c:extLst>
            <c:ext xmlns:c16="http://schemas.microsoft.com/office/drawing/2014/chart" uri="{C3380CC4-5D6E-409C-BE32-E72D297353CC}">
              <c16:uniqueId val="{00000002-27DF-4480-B250-1C6AF89110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DF-4480-B250-1C6AF89110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DF-4480-B250-1C6AF89110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111</c:v>
                </c:pt>
                <c:pt idx="3">
                  <c:v>134</c:v>
                </c:pt>
                <c:pt idx="6">
                  <c:v>107</c:v>
                </c:pt>
                <c:pt idx="9">
                  <c:v>107</c:v>
                </c:pt>
                <c:pt idx="12">
                  <c:v>135</c:v>
                </c:pt>
              </c:numCache>
            </c:numRef>
          </c:val>
          <c:extLst>
            <c:ext xmlns:c16="http://schemas.microsoft.com/office/drawing/2014/chart" uri="{C3380CC4-5D6E-409C-BE32-E72D297353CC}">
              <c16:uniqueId val="{00000005-27DF-4480-B250-1C6AF89110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12311</c:v>
                </c:pt>
                <c:pt idx="3">
                  <c:v>11208</c:v>
                </c:pt>
                <c:pt idx="6">
                  <c:v>10788</c:v>
                </c:pt>
                <c:pt idx="9">
                  <c:v>10813</c:v>
                </c:pt>
                <c:pt idx="12">
                  <c:v>10561</c:v>
                </c:pt>
              </c:numCache>
            </c:numRef>
          </c:val>
          <c:extLst>
            <c:ext xmlns:c16="http://schemas.microsoft.com/office/drawing/2014/chart" uri="{C3380CC4-5D6E-409C-BE32-E72D297353CC}">
              <c16:uniqueId val="{00000006-27DF-4480-B250-1C6AF89110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659</c:v>
                </c:pt>
                <c:pt idx="3">
                  <c:v>1001</c:v>
                </c:pt>
                <c:pt idx="6">
                  <c:v>1923</c:v>
                </c:pt>
                <c:pt idx="9">
                  <c:v>2632</c:v>
                </c:pt>
                <c:pt idx="12">
                  <c:v>2570</c:v>
                </c:pt>
              </c:numCache>
            </c:numRef>
          </c:val>
          <c:extLst>
            <c:ext xmlns:c16="http://schemas.microsoft.com/office/drawing/2014/chart" uri="{C3380CC4-5D6E-409C-BE32-E72D297353CC}">
              <c16:uniqueId val="{00000007-27DF-4480-B250-1C6AF89110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24431</c:v>
                </c:pt>
                <c:pt idx="3">
                  <c:v>23789</c:v>
                </c:pt>
                <c:pt idx="6">
                  <c:v>22930</c:v>
                </c:pt>
                <c:pt idx="9">
                  <c:v>19808</c:v>
                </c:pt>
                <c:pt idx="12">
                  <c:v>18765</c:v>
                </c:pt>
              </c:numCache>
            </c:numRef>
          </c:val>
          <c:extLst>
            <c:ext xmlns:c16="http://schemas.microsoft.com/office/drawing/2014/chart" uri="{C3380CC4-5D6E-409C-BE32-E72D297353CC}">
              <c16:uniqueId val="{00000008-27DF-4480-B250-1C6AF89110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3296</c:v>
                </c:pt>
                <c:pt idx="3">
                  <c:v>3127</c:v>
                </c:pt>
                <c:pt idx="6">
                  <c:v>3080</c:v>
                </c:pt>
                <c:pt idx="9">
                  <c:v>2948</c:v>
                </c:pt>
                <c:pt idx="12">
                  <c:v>2995</c:v>
                </c:pt>
              </c:numCache>
            </c:numRef>
          </c:val>
          <c:extLst>
            <c:ext xmlns:c16="http://schemas.microsoft.com/office/drawing/2014/chart" uri="{C3380CC4-5D6E-409C-BE32-E72D297353CC}">
              <c16:uniqueId val="{00000009-27DF-4480-B250-1C6AF89110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82815</c:v>
                </c:pt>
                <c:pt idx="3">
                  <c:v>85883</c:v>
                </c:pt>
                <c:pt idx="6">
                  <c:v>87367</c:v>
                </c:pt>
                <c:pt idx="9">
                  <c:v>86566</c:v>
                </c:pt>
                <c:pt idx="12">
                  <c:v>89298</c:v>
                </c:pt>
              </c:numCache>
            </c:numRef>
          </c:val>
          <c:extLst>
            <c:ext xmlns:c16="http://schemas.microsoft.com/office/drawing/2014/chart" uri="{C3380CC4-5D6E-409C-BE32-E72D297353CC}">
              <c16:uniqueId val="{0000000A-27DF-4480-B250-1C6AF8911051}"/>
            </c:ext>
          </c:extLst>
        </c:ser>
        <c:dLbls>
          <c:showLegendKey val="0"/>
          <c:showVal val="0"/>
          <c:showCatName val="0"/>
          <c:showSerName val="0"/>
          <c:showPercent val="0"/>
          <c:showBubbleSize val="0"/>
        </c:dLbls>
        <c:gapWidth val="100"/>
        <c:overlap val="100"/>
        <c:axId val="125393920"/>
        <c:axId val="125404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26133</c:v>
                </c:pt>
                <c:pt idx="2">
                  <c:v>#N/A</c:v>
                </c:pt>
                <c:pt idx="3">
                  <c:v>#N/A</c:v>
                </c:pt>
                <c:pt idx="4">
                  <c:v>26875</c:v>
                </c:pt>
                <c:pt idx="5">
                  <c:v>#N/A</c:v>
                </c:pt>
                <c:pt idx="6">
                  <c:v>#N/A</c:v>
                </c:pt>
                <c:pt idx="7">
                  <c:v>27471</c:v>
                </c:pt>
                <c:pt idx="8">
                  <c:v>#N/A</c:v>
                </c:pt>
                <c:pt idx="9">
                  <c:v>#N/A</c:v>
                </c:pt>
                <c:pt idx="10">
                  <c:v>23064</c:v>
                </c:pt>
                <c:pt idx="11">
                  <c:v>#N/A</c:v>
                </c:pt>
                <c:pt idx="12">
                  <c:v>#N/A</c:v>
                </c:pt>
                <c:pt idx="13">
                  <c:v>26707</c:v>
                </c:pt>
                <c:pt idx="14">
                  <c:v>#N/A</c:v>
                </c:pt>
              </c:numCache>
            </c:numRef>
          </c:val>
          <c:smooth val="0"/>
          <c:extLst>
            <c:ext xmlns:c16="http://schemas.microsoft.com/office/drawing/2014/chart" uri="{C3380CC4-5D6E-409C-BE32-E72D297353CC}">
              <c16:uniqueId val="{0000000B-27DF-4480-B250-1C6AF8911051}"/>
            </c:ext>
          </c:extLst>
        </c:ser>
        <c:dLbls>
          <c:showLegendKey val="0"/>
          <c:showVal val="0"/>
          <c:showCatName val="0"/>
          <c:showSerName val="0"/>
          <c:showPercent val="0"/>
          <c:showBubbleSize val="0"/>
        </c:dLbls>
        <c:marker val="1"/>
        <c:smooth val="0"/>
        <c:axId val="125393920"/>
        <c:axId val="125404288"/>
      </c:lineChart>
      <c:catAx>
        <c:axId val="12539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404288"/>
        <c:crosses val="autoZero"/>
        <c:auto val="1"/>
        <c:lblAlgn val="ctr"/>
        <c:lblOffset val="100"/>
        <c:tickLblSkip val="1"/>
        <c:tickMarkSkip val="1"/>
        <c:noMultiLvlLbl val="0"/>
      </c:catAx>
      <c:valAx>
        <c:axId val="12540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9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4318</c:v>
                </c:pt>
                <c:pt idx="1">
                  <c:v>5322</c:v>
                </c:pt>
                <c:pt idx="2">
                  <c:v>3495</c:v>
                </c:pt>
              </c:numCache>
            </c:numRef>
          </c:val>
          <c:extLst>
            <c:ext xmlns:c16="http://schemas.microsoft.com/office/drawing/2014/chart" uri="{C3380CC4-5D6E-409C-BE32-E72D297353CC}">
              <c16:uniqueId val="{00000000-FE58-4673-A32A-DD1BE4E190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1175</c:v>
                </c:pt>
                <c:pt idx="1">
                  <c:v>1185</c:v>
                </c:pt>
                <c:pt idx="2">
                  <c:v>1125</c:v>
                </c:pt>
              </c:numCache>
            </c:numRef>
          </c:val>
          <c:extLst>
            <c:ext xmlns:c16="http://schemas.microsoft.com/office/drawing/2014/chart" uri="{C3380CC4-5D6E-409C-BE32-E72D297353CC}">
              <c16:uniqueId val="{00000001-FE58-4673-A32A-DD1BE4E190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6342</c:v>
                </c:pt>
                <c:pt idx="1">
                  <c:v>6759</c:v>
                </c:pt>
                <c:pt idx="2">
                  <c:v>5455</c:v>
                </c:pt>
              </c:numCache>
            </c:numRef>
          </c:val>
          <c:extLst>
            <c:ext xmlns:c16="http://schemas.microsoft.com/office/drawing/2014/chart" uri="{C3380CC4-5D6E-409C-BE32-E72D297353CC}">
              <c16:uniqueId val="{00000002-FE58-4673-A32A-DD1BE4E190B1}"/>
            </c:ext>
          </c:extLst>
        </c:ser>
        <c:dLbls>
          <c:showLegendKey val="0"/>
          <c:showVal val="0"/>
          <c:showCatName val="0"/>
          <c:showSerName val="0"/>
          <c:showPercent val="0"/>
          <c:showBubbleSize val="0"/>
        </c:dLbls>
        <c:gapWidth val="120"/>
        <c:overlap val="100"/>
        <c:axId val="125493248"/>
        <c:axId val="125494784"/>
      </c:barChart>
      <c:catAx>
        <c:axId val="12549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494784"/>
        <c:crosses val="autoZero"/>
        <c:auto val="1"/>
        <c:lblAlgn val="ctr"/>
        <c:lblOffset val="100"/>
        <c:tickLblSkip val="1"/>
        <c:tickMarkSkip val="1"/>
        <c:noMultiLvlLbl val="0"/>
      </c:catAx>
      <c:valAx>
        <c:axId val="125494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49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{4DE721ED-2809-4D3F-A412-45505193DC81}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6E7-4D6D-9703-B116C2DB7A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{BBC67CDA-AABF-4F24-8C87-DA8A0C695AF3}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E7-4D6D-9703-B116C2DB7A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{0523E9BA-9246-43D7-AB4E-D26B4D23078C}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E7-4D6D-9703-B116C2DB7A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{91819806-88D1-4DBA-A6A2-42A23DCAD7A1}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E7-4D6D-9703-B116C2DB7A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{D21B4166-0F6F-4C53-A385-648D94B53646}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E7-4D6D-9703-B116C2DB7A9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{2FBAF6E5-6805-45A1-B806-7A99304C2037}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6E7-4D6D-9703-B116C2DB7A9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{F6D0D33B-BEA3-4BE0-8F75-201A83031A4F}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6E7-4D6D-9703-B116C2DB7A9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{33DE8F60-EA9A-4551-98C2-1977E757C55C}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6E7-4D6D-9703-B116C2DB7A9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{CAC61C38-D3E2-48BD-B426-3DF6127DC07E}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6E7-4D6D-9703-B116C2DB7A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64.8</c:v>
                </c:pt>
                <c:pt idx="24">
                  <c:v>65.400000000000006</c:v>
                </c:pt>
                <c:pt idx="32">
                  <c:v>63.9</c:v>
                </c:pt>
              </c:numCache>
            </c:numRef>
          </c:xVal>
          <c:yVal>
            <c:numRef>
              <c:f>公会計指標分析・財政指標組合せ分析表!$BP$51:$DC$51</c:f>
              <c:numCache>
                <c:formatCode>#,##0.0;"▲ "#,##0.0</c:formatCode>
                <c:ptCount val="40"/>
                <c:pt idx="16">
                  <c:v>91.3</c:v>
                </c:pt>
                <c:pt idx="24">
                  <c:v>78.3</c:v>
                </c:pt>
                <c:pt idx="32">
                  <c:v>90.7</c:v>
                </c:pt>
              </c:numCache>
            </c:numRef>
          </c:yVal>
          <c:smooth val="0"/>
          <c:extLst>
            <c:ext xmlns:c16="http://schemas.microsoft.com/office/drawing/2014/chart" uri="{C3380CC4-5D6E-409C-BE32-E72D297353CC}">
              <c16:uniqueId val="{00000009-86E7-4D6D-9703-B116C2DB7A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{8B10FBA8-7D29-4417-B17B-DFAE19140B84}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6E7-4D6D-9703-B116C2DB7A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{8FD592FC-270D-4346-B7DE-4222F8C34FA2}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E7-4D6D-9703-B116C2DB7A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{8AEC4CE5-C255-4DB6-A517-8C82B9BD61A3}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E7-4D6D-9703-B116C2DB7A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{69CA90D7-CFCB-48C2-BADC-2DEE46C69EC5}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E7-4D6D-9703-B116C2DB7A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{353121C7-7F73-4BE7-95B6-B25B3A4E2E86}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E7-4D6D-9703-B116C2DB7A9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{1090670B-F2F2-46CB-A051-04D1CC178F53}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6E7-4D6D-9703-B116C2DB7A9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{841025D3-8B4A-47D3-82AE-907978DC98BF}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6E7-4D6D-9703-B116C2DB7A9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{ED60FB1A-96EA-47BE-B49A-E81CD1605118}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6E7-4D6D-9703-B116C2DB7A9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{F9160BC6-8A30-4E87-86C7-033BEEEEA0F6}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6E7-4D6D-9703-B116C2DB7A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c:ext xmlns:c16="http://schemas.microsoft.com/office/drawing/2014/chart" uri="{C3380CC4-5D6E-409C-BE32-E72D297353CC}">
              <c16:uniqueId val="{00000013-86E7-4D6D-9703-B116C2DB7A9F}"/>
            </c:ext>
          </c:extLst>
        </c:ser>
        <c:dLbls>
          <c:showLegendKey val="0"/>
          <c:showVal val="1"/>
          <c:showCatName val="0"/>
          <c:showSerName val="0"/>
          <c:showPercent val="0"/>
          <c:showBubbleSize val="0"/>
        </c:dLbls>
        <c:axId val="149968768"/>
        <c:axId val="149991424"/>
      </c:scatterChart>
      <c:valAx>
        <c:axId val="149968768"/>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991424"/>
        <c:crosses val="autoZero"/>
        <c:crossBetween val="midCat"/>
      </c:valAx>
      <c:valAx>
        <c:axId val="149991424"/>
        <c:scaling>
          <c:orientation val="minMax"/>
          <c:max val="10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968768"/>
        <c:crosses val="autoZero"/>
        <c:crossBetween val="midCat"/>
        <c:majorUnit val="13.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{4BB2DA2B-71FE-45C8-A631-896FD296D14E}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C79-4226-8BE6-7CD690EF50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{8763D52C-2BF1-4FBC-A7B0-0567F051B62D}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79-4226-8BE6-7CD690EF50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{E95431C1-3C1B-4C63-A528-AA0DD3F8CB9A}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79-4226-8BE6-7CD690EF50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{6B25CD32-A353-4A19-BE04-470C8F88E3BE}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79-4226-8BE6-7CD690EF50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{B0D688C6-679F-4C97-8B9F-CDED001C6C41}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79-4226-8BE6-7CD690EF50A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{AC9B8637-8108-4816-87C5-4A2F6D007844}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C79-4226-8BE6-7CD690EF50A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{99EA3263-145E-43EA-9A37-8614F463D2FB}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C79-4226-8BE6-7CD690EF50A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{81065A1A-C7C4-4781-B046-29A569D16586}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C79-4226-8BE6-7CD690EF50A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{30E2F8AB-D4B9-420A-8AC8-52E3CBA2B3A1}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C79-4226-8BE6-7CD690EF50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8.6</c:v>
                </c:pt>
                <c:pt idx="16">
                  <c:v>8.1</c:v>
                </c:pt>
                <c:pt idx="24">
                  <c:v>7.9</c:v>
                </c:pt>
                <c:pt idx="32">
                  <c:v>7.9</c:v>
                </c:pt>
              </c:numCache>
            </c:numRef>
          </c:xVal>
          <c:yVal>
            <c:numRef>
              <c:f>公会計指標分析・財政指標組合せ分析表!$BP$73:$DC$73</c:f>
              <c:numCache>
                <c:formatCode>#,##0.0;"▲ "#,##0.0</c:formatCode>
                <c:ptCount val="40"/>
                <c:pt idx="0">
                  <c:v>84.4</c:v>
                </c:pt>
                <c:pt idx="8">
                  <c:v>88.7</c:v>
                </c:pt>
                <c:pt idx="16">
                  <c:v>91.3</c:v>
                </c:pt>
                <c:pt idx="24">
                  <c:v>78.3</c:v>
                </c:pt>
                <c:pt idx="32">
                  <c:v>90.7</c:v>
                </c:pt>
              </c:numCache>
            </c:numRef>
          </c:yVal>
          <c:smooth val="0"/>
          <c:extLst>
            <c:ext xmlns:c16="http://schemas.microsoft.com/office/drawing/2014/chart" uri="{C3380CC4-5D6E-409C-BE32-E72D297353CC}">
              <c16:uniqueId val="{00000009-2C79-4226-8BE6-7CD690EF50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{A6D86EFB-E501-45FA-9AB2-3FD6E2BC4F3D}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C79-4226-8BE6-7CD690EF50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{BFF49913-128F-4434-8F24-4CC9ED01BE01}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79-4226-8BE6-7CD690EF50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{20EB2BD2-42E2-478B-9DA9-69F9E3CEC836}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79-4226-8BE6-7CD690EF50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{03D70F97-633F-4FA0-8D8C-5BA804BB70DA}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79-4226-8BE6-7CD690EF50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{81764E07-4068-4892-941F-8710C87A5689}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79-4226-8BE6-7CD690EF50A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{2B84646C-B7BC-48F3-BFEF-84DC147A6629}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C79-4226-8BE6-7CD690EF50A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{AA583023-C6AD-4AB2-A20B-1BA562C80AC9}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C79-4226-8BE6-7CD690EF50A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{7FF9DF29-B362-4044-AED2-3E915E716268}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C79-4226-8BE6-7CD690EF50A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{F2C82596-2BEE-4652-9DE9-47EC2C731F95}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C79-4226-8BE6-7CD690EF50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2C79-4226-8BE6-7CD690EF50AB}"/>
            </c:ext>
          </c:extLst>
        </c:ser>
        <c:dLbls>
          <c:showLegendKey val="0"/>
          <c:showVal val="1"/>
          <c:showCatName val="0"/>
          <c:showSerName val="0"/>
          <c:showPercent val="0"/>
          <c:showBubbleSize val="0"/>
        </c:dLbls>
        <c:axId val="150312448"/>
        <c:axId val="150314368"/>
      </c:scatterChart>
      <c:valAx>
        <c:axId val="150312448"/>
        <c:scaling>
          <c:orientation val="minMax"/>
          <c:max val="9.1"/>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314368"/>
        <c:crosses val="autoZero"/>
        <c:crossBetween val="midCat"/>
      </c:valAx>
      <c:valAx>
        <c:axId val="150314368"/>
        <c:scaling>
          <c:orientation val="minMax"/>
          <c:max val="10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312448"/>
        <c:crosses val="autoZero"/>
        <c:crossBetween val="midCat"/>
        <c:majorUnit val="13.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計画的に実施してきた大型建設事業の進捗に伴い、普通会計の元利償還金が増加した。準元利償還金は、債務負担行為に基づく支出額が減少した一方、組合等が起こした地方債の元利償還金に対する負担金の増などにより増となっており、分子全体として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これまでは合併特例債など交付税算入のある起債の活用を中心として大規模事業を実施してきたため実質公債費比率への影響が緩和されていたが、平成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年度で合併特例債の発行を終了する見込みであるため、地方債発行の抑制に一層取り組む必要がある。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進捗に伴い合併特例債や公共事業等債などの借入れが増加したことにより、地方債の現在高が大幅に増となった。一方で、控除財源である充当可能財源が、財源調整のために財政調整基金を取り崩したことや、事業の進捗により庁舎建設基金を取り崩したことにより大きく減少し、結果として分子全体で</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年度で合併支援措置が終了し、普通交付税のさらなる縮減等により将来負担比率の悪化も懸念されるため、緊急財政対策で定めた年間地方債発行額</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億円以内を堅持し地方債の発行を抑えることや、歳入に見合った歳出を基本とする財政運営により基金の増加を図ることにより、持続可能な財政運営に努める必要がある。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山口県周南市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・退職手当に係る財政負担を平準化するために退職手当基金に約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千万円を積み立てた一方、新庁舎建設に伴い庁舎建設基金を約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千万円を取り崩したこと、普通交付税や臨時財政対策債の減や大型建設事業に係る歳出増等により財政調整基金を約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次行財政改革大綱」で定めた財政調整基金及び減債基金の年度末残高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億円以上を堅持する。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また、緊急財政対策により、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年後を目途に当初予算編成時における財政調整基金繰入金ゼロを目標に掲げ、財政調整基金に頼らない財政運営を目指す。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・歳入に見合った歳出を基本とする財政運営により基金の増加を図ることにより、持続可能な財政運営に努める。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・職員退職手当基金：退職手当に係る財政負担の平準化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年度に実施する市庁舎の建設に活用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・庁舎建設基金：新庁舎建設の進捗に伴い、約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・職員退職手当基金：退職手当の負担の平準化のため約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・庁舎建設基金：新庁舎建設の進捗に伴い、平成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千円を目途に取り崩す予定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・地域振興基金：市民の連帯の強化及び地域の振興に資する事業の財源として、必要に応じ、今後も活用していく予定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・合併算定替の縮減に伴う普通交付税の減少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・臨時財政対策債の大幅な減少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・大型建設事業の進捗に伴う工事費等の増加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次行財政改革大綱」で定めた財政調整基金及び減債基金の年度末残高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また、緊急財政対策により、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年後を目途に当初予算編成時における財政調整基金繰入金ゼロを目標に掲げ、財政調整基金に頼らない財政運営を目指す。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次行財政改革大綱」で定めた財政調整基金及び減債基金の年度末残高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保有施設の</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％超（約</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万㎡）が築後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年以上経過しており、一斉に大規模改修や更新の時期を迎えている。また、平成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月に「公共施設再配置計画」を策定し、施設の廃止・除却や民営化による身の丈に合った施設保有量の実現と、施設の適正な維持管理による長寿命化に向けて努めているところである。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100">
              <a:latin typeface="ＭＳ Ｐゴシック" panose="020B0600070205080204" pitchFamily="50" charset="-128"/>
              <a:ea typeface="ＭＳ Ｐゴシック" panose="020B0600070205080204" pitchFamily="50" charset="-128"/>
            </a:rPr>
            <a:t>有形固定資産減価償却率が減少しているが、これは前年度まで「港湾・漁港」に誤って計上されていた特別会計の資産および所有外資産を除外したことが主な要因である。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25273</xdr:rowOff>
    </xdr:from>
    <xdr:to>
      <xdr:col>23</xdr:col>
      <xdr:colOff>136525</xdr:colOff>
      <xdr:row>28</xdr:row>
      <xdr:rowOff>126873</xdr:rowOff>
    </xdr:to>
    <xdr:sp macro="" textlink="">
      <xdr:nvSpPr>
        <xdr:cNvPr id="76" name="楕円 75">
          <a:extLst>
            <a:ext uri="{FF2B5EF4-FFF2-40B4-BE49-F238E27FC236}">
              <a16:creationId xmlns:a16="http://schemas.microsoft.com/office/drawing/2014/main" id="{00000000-0008-0000-0D00-00004C000000}"/>
            </a:ext>
          </a:extLst>
        </xdr:cNvPr>
        <xdr:cNvSpPr/>
      </xdr:nvSpPr>
      <xdr:spPr>
        <a:xfrm>
          <a:off x="47117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111650</xdr:rowOff>
    </xdr:from>
    <xdr:ext cx="405111" cy="259045"/>
    <xdr:sp macro="" textlink="">
      <xdr:nvSpPr>
        <xdr:cNvPr id="77" name="有形固定資産減価償却率該当値テキスト">
          <a:extLst>
            <a:ext uri="{FF2B5EF4-FFF2-40B4-BE49-F238E27FC236}">
              <a16:creationId xmlns:a16="http://schemas.microsoft.com/office/drawing/2014/main" id="{00000000-0008-0000-0D00-00004D000000}"/>
            </a:ext>
          </a:extLst>
        </xdr:cNvPr>
        <xdr:cNvSpPr txBox="1"/>
      </xdr:nvSpPr>
      <xdr:spPr>
        <a:xfrm>
          <a:off x="4813300" y="5512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131953</xdr:rowOff>
    </xdr:from>
    <xdr:to>
      <xdr:col>19</xdr:col>
      <xdr:colOff>187325</xdr:colOff>
      <xdr:row>28</xdr:row>
      <xdr:rowOff>62103</xdr:rowOff>
    </xdr:to>
    <xdr:sp macro="" textlink="">
      <xdr:nvSpPr>
        <xdr:cNvPr id="78" name="楕円 77">
          <a:extLst>
            <a:ext uri="{FF2B5EF4-FFF2-40B4-BE49-F238E27FC236}">
              <a16:creationId xmlns:a16="http://schemas.microsoft.com/office/drawing/2014/main" id="{00000000-0008-0000-0D00-00004E000000}"/>
            </a:ext>
          </a:extLst>
        </xdr:cNvPr>
        <xdr:cNvSpPr/>
      </xdr:nvSpPr>
      <xdr:spPr>
        <a:xfrm>
          <a:off x="4000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11303</xdr:rowOff>
    </xdr:from>
    <xdr:to>
      <xdr:col>23</xdr:col>
      <xdr:colOff>85725</xdr:colOff>
      <xdr:row>28</xdr:row>
      <xdr:rowOff>76073</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051300" y="558342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157861</xdr:rowOff>
    </xdr:from>
    <xdr:to>
      <xdr:col>15</xdr:col>
      <xdr:colOff>187325</xdr:colOff>
      <xdr:row>28</xdr:row>
      <xdr:rowOff>88011</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3238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11303</xdr:rowOff>
    </xdr:from>
    <xdr:to>
      <xdr:col>19</xdr:col>
      <xdr:colOff>136525</xdr:colOff>
      <xdr:row>28</xdr:row>
      <xdr:rowOff>37211</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flipV="1">
          <a:off x="3289300" y="558342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82" name="n_1aveValue有形固定資産減価償却率">
          <a:extLst>
            <a:ext uri="{FF2B5EF4-FFF2-40B4-BE49-F238E27FC236}">
              <a16:creationId xmlns:a16="http://schemas.microsoft.com/office/drawing/2014/main" id="{00000000-0008-0000-0D00-000052000000}"/>
            </a:ext>
          </a:extLst>
        </xdr:cNvPr>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3" name="n_2aveValue有形固定資産減価償却率">
          <a:extLst>
            <a:ext uri="{FF2B5EF4-FFF2-40B4-BE49-F238E27FC236}">
              <a16:creationId xmlns:a16="http://schemas.microsoft.com/office/drawing/2014/main" id="{00000000-0008-0000-0D00-000053000000}"/>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78630</xdr:rowOff>
    </xdr:from>
    <xdr:ext cx="405111" cy="259045"/>
    <xdr:sp macro="" textlink="">
      <xdr:nvSpPr>
        <xdr:cNvPr id="84" name="n_1mainValue有形固定資産減価償却率">
          <a:extLst>
            <a:ext uri="{FF2B5EF4-FFF2-40B4-BE49-F238E27FC236}">
              <a16:creationId xmlns:a16="http://schemas.microsoft.com/office/drawing/2014/main" id="{00000000-0008-0000-0D00-000054000000}"/>
            </a:ext>
          </a:extLst>
        </xdr:cNvPr>
        <xdr:cNvSpPr txBox="1"/>
      </xdr:nvSpPr>
      <xdr:spPr>
        <a:xfrm>
          <a:off x="3836044"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104538</xdr:rowOff>
    </xdr:from>
    <xdr:ext cx="405111" cy="259045"/>
    <xdr:sp macro="" textlink="">
      <xdr:nvSpPr>
        <xdr:cNvPr id="85" name="n_2mainValue有形固定資産減価償却率">
          <a:extLst>
            <a:ext uri="{FF2B5EF4-FFF2-40B4-BE49-F238E27FC236}">
              <a16:creationId xmlns:a16="http://schemas.microsoft.com/office/drawing/2014/main" id="{00000000-0008-0000-0D00-000055000000}"/>
            </a:ext>
          </a:extLst>
        </xdr:cNvPr>
        <xdr:cNvSpPr txBox="1"/>
      </xdr:nvSpPr>
      <xdr:spPr>
        <a:xfrm>
          <a:off x="3086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00000000-0008-0000-0D00-00006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徳山駅周辺整備事業や庁舎建設事業をはじめとする、新市建設計画に基づく主要プロジェクトの進捗による地方債残高の増加に加え、庁舎建設基金の取崩しなどにより充当可能財源が減少したことから、数値が高くなっている。普通交付税の合併算定替えや、合併特例債などの合併支援措置が平成３０年度で終了することから、税収等の増は見込めない中で、実質的な公債費負担の増嵩を抑制していく必要があり、平成２９年度に策定した「緊急財政対策」により市債発行額に上限額を設定し、将来負担の抑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00000000-0008-0000-0D00-00006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a:extLst>
            <a:ext uri="{FF2B5EF4-FFF2-40B4-BE49-F238E27FC236}">
              <a16:creationId xmlns:a16="http://schemas.microsoft.com/office/drawing/2014/main" id="{00000000-0008-0000-0D00-00007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a:extLst>
            <a:ext uri="{FF2B5EF4-FFF2-40B4-BE49-F238E27FC236}">
              <a16:creationId xmlns:a16="http://schemas.microsoft.com/office/drawing/2014/main" id="{00000000-0008-0000-0D00-000073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7" name="債務償還可能年数最大値テキスト">
          <a:extLst>
            <a:ext uri="{FF2B5EF4-FFF2-40B4-BE49-F238E27FC236}">
              <a16:creationId xmlns:a16="http://schemas.microsoft.com/office/drawing/2014/main" id="{00000000-0008-0000-0D00-000075000000}"/>
            </a:ext>
          </a:extLst>
        </xdr:cNvPr>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a:extLst>
            <a:ext uri="{FF2B5EF4-FFF2-40B4-BE49-F238E27FC236}">
              <a16:creationId xmlns:a16="http://schemas.microsoft.com/office/drawing/2014/main" id="{00000000-0008-0000-0D00-000077000000}"/>
            </a:ext>
          </a:extLst>
        </xdr:cNvPr>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a:extLst>
            <a:ext uri="{FF2B5EF4-FFF2-40B4-BE49-F238E27FC236}">
              <a16:creationId xmlns:a16="http://schemas.microsoft.com/office/drawing/2014/main" id="{00000000-0008-0000-0D00-000078000000}"/>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1764</xdr:rowOff>
    </xdr:from>
    <xdr:to>
      <xdr:col>76</xdr:col>
      <xdr:colOff>73025</xdr:colOff>
      <xdr:row>28</xdr:row>
      <xdr:rowOff>103364</xdr:rowOff>
    </xdr:to>
    <xdr:sp macro="" textlink="">
      <xdr:nvSpPr>
        <xdr:cNvPr id="126" name="楕円 125">
          <a:extLst>
            <a:ext uri="{FF2B5EF4-FFF2-40B4-BE49-F238E27FC236}">
              <a16:creationId xmlns:a16="http://schemas.microsoft.com/office/drawing/2014/main" id="{00000000-0008-0000-0D00-00007E000000}"/>
            </a:ext>
          </a:extLst>
        </xdr:cNvPr>
        <xdr:cNvSpPr/>
      </xdr:nvSpPr>
      <xdr:spPr>
        <a:xfrm>
          <a:off x="14744700" y="55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24641</xdr:rowOff>
    </xdr:from>
    <xdr:ext cx="340478" cy="259045"/>
    <xdr:sp macro="" textlink="">
      <xdr:nvSpPr>
        <xdr:cNvPr id="127" name="債務償還可能年数該当値テキスト">
          <a:extLst>
            <a:ext uri="{FF2B5EF4-FFF2-40B4-BE49-F238E27FC236}">
              <a16:creationId xmlns:a16="http://schemas.microsoft.com/office/drawing/2014/main" id="{00000000-0008-0000-0D00-00007F000000}"/>
            </a:ext>
          </a:extLst>
        </xdr:cNvPr>
        <xdr:cNvSpPr txBox="1"/>
      </xdr:nvSpPr>
      <xdr:spPr>
        <a:xfrm>
          <a:off x="14846300" y="5425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a:extLst>
            <a:ext uri="{FF2B5EF4-FFF2-40B4-BE49-F238E27FC236}">
              <a16:creationId xmlns:a16="http://schemas.microsoft.com/office/drawing/2014/main" id="{00000000-0008-0000-0D00-00008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a:extLst>
            <a:ext uri="{FF2B5EF4-FFF2-40B4-BE49-F238E27FC236}">
              <a16:creationId xmlns:a16="http://schemas.microsoft.com/office/drawing/2014/main" id="{00000000-0008-0000-0D00-00008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84836</xdr:rowOff>
    </xdr:from>
    <xdr:to>
      <xdr:col>24</xdr:col>
      <xdr:colOff>114300</xdr:colOff>
      <xdr:row>39</xdr:row>
      <xdr:rowOff>14986</xdr:rowOff>
    </xdr:to>
    <xdr:sp macro="" textlink="">
      <xdr:nvSpPr>
        <xdr:cNvPr id="68" name="楕円 67">
          <a:extLst>
            <a:ext uri="{FF2B5EF4-FFF2-40B4-BE49-F238E27FC236}">
              <a16:creationId xmlns:a16="http://schemas.microsoft.com/office/drawing/2014/main" id="{00000000-0008-0000-0E00-000044000000}"/>
            </a:ext>
          </a:extLst>
        </xdr:cNvPr>
        <xdr:cNvSpPr/>
      </xdr:nvSpPr>
      <xdr:spPr>
        <a:xfrm>
          <a:off x="45847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107713</xdr:rowOff>
    </xdr:from>
    <xdr:ext cx="405111" cy="259045"/>
    <xdr:sp macro="" textlink="">
      <xdr:nvSpPr>
        <xdr:cNvPr id="69" name="【道路】&#10;有形固定資産減価償却率該当値テキスト">
          <a:extLst>
            <a:ext uri="{FF2B5EF4-FFF2-40B4-BE49-F238E27FC236}">
              <a16:creationId xmlns:a16="http://schemas.microsoft.com/office/drawing/2014/main" id="{00000000-0008-0000-0E00-000045000000}"/>
            </a:ext>
          </a:extLst>
        </xdr:cNvPr>
        <xdr:cNvSpPr txBox="1"/>
      </xdr:nvSpPr>
      <xdr:spPr>
        <a:xfrm>
          <a:off x="4673600" y="645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135636</xdr:rowOff>
    </xdr:from>
    <xdr:to>
      <xdr:col>24</xdr:col>
      <xdr:colOff>63500</xdr:colOff>
      <xdr:row>39</xdr:row>
      <xdr:rowOff>41910</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flipV="1">
          <a:off x="3797300" y="66507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45974</xdr:rowOff>
    </xdr:from>
    <xdr:to>
      <xdr:col>15</xdr:col>
      <xdr:colOff>101600</xdr:colOff>
      <xdr:row>39</xdr:row>
      <xdr:rowOff>147574</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2857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96774</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2908300" y="6728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109237</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E00-00004C000000}"/>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164101</xdr:rowOff>
    </xdr:from>
    <xdr:ext cx="405111" cy="259045"/>
    <xdr:sp macro="" textlink="">
      <xdr:nvSpPr>
        <xdr:cNvPr id="77" name="n_2mainValue【道路】&#10;有形固定資産減価償却率">
          <a:extLst>
            <a:ext uri="{FF2B5EF4-FFF2-40B4-BE49-F238E27FC236}">
              <a16:creationId xmlns:a16="http://schemas.microsoft.com/office/drawing/2014/main" id="{00000000-0008-0000-0E00-00004D000000}"/>
            </a:ext>
          </a:extLst>
        </xdr:cNvPr>
        <xdr:cNvSpPr txBox="1"/>
      </xdr:nvSpPr>
      <xdr:spPr>
        <a:xfrm>
          <a:off x="2705744" y="650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0000000-0008-0000-0E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a:extLst>
            <a:ext uri="{FF2B5EF4-FFF2-40B4-BE49-F238E27FC236}">
              <a16:creationId xmlns:a16="http://schemas.microsoft.com/office/drawing/2014/main" id="{00000000-0008-0000-0E00-000066000000}"/>
            </a:ext>
          </a:extLst>
        </xdr:cNvPr>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a:extLst>
            <a:ext uri="{FF2B5EF4-FFF2-40B4-BE49-F238E27FC236}">
              <a16:creationId xmlns:a16="http://schemas.microsoft.com/office/drawing/2014/main" id="{00000000-0008-0000-0E00-000068000000}"/>
            </a:ext>
          </a:extLst>
        </xdr:cNvPr>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6" name="【道路】&#10;一人当たり延長平均値テキスト">
          <a:extLst>
            <a:ext uri="{FF2B5EF4-FFF2-40B4-BE49-F238E27FC236}">
              <a16:creationId xmlns:a16="http://schemas.microsoft.com/office/drawing/2014/main" id="{00000000-0008-0000-0E00-00006A000000}"/>
            </a:ext>
          </a:extLst>
        </xdr:cNvPr>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131166</xdr:rowOff>
    </xdr:from>
    <xdr:to>
      <xdr:col>55</xdr:col>
      <xdr:colOff>50800</xdr:colOff>
      <xdr:row>38</xdr:row>
      <xdr:rowOff>61316</xdr:rowOff>
    </xdr:to>
    <xdr:sp macro="" textlink="">
      <xdr:nvSpPr>
        <xdr:cNvPr id="115" name="楕円 114">
          <a:extLst>
            <a:ext uri="{FF2B5EF4-FFF2-40B4-BE49-F238E27FC236}">
              <a16:creationId xmlns:a16="http://schemas.microsoft.com/office/drawing/2014/main" id="{00000000-0008-0000-0E00-000073000000}"/>
            </a:ext>
          </a:extLst>
        </xdr:cNvPr>
        <xdr:cNvSpPr/>
      </xdr:nvSpPr>
      <xdr:spPr>
        <a:xfrm>
          <a:off x="10426700" y="64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154043</xdr:rowOff>
    </xdr:from>
    <xdr:ext cx="469744" cy="259045"/>
    <xdr:sp macro="" textlink="">
      <xdr:nvSpPr>
        <xdr:cNvPr id="116" name="【道路】&#10;一人当たり延長該当値テキスト">
          <a:extLst>
            <a:ext uri="{FF2B5EF4-FFF2-40B4-BE49-F238E27FC236}">
              <a16:creationId xmlns:a16="http://schemas.microsoft.com/office/drawing/2014/main" id="{00000000-0008-0000-0E00-000074000000}"/>
            </a:ext>
          </a:extLst>
        </xdr:cNvPr>
        <xdr:cNvSpPr txBox="1"/>
      </xdr:nvSpPr>
      <xdr:spPr>
        <a:xfrm>
          <a:off x="10515600" y="632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27915</xdr:rowOff>
    </xdr:from>
    <xdr:to>
      <xdr:col>50</xdr:col>
      <xdr:colOff>165100</xdr:colOff>
      <xdr:row>38</xdr:row>
      <xdr:rowOff>129515</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9588500" y="65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10516</xdr:rowOff>
    </xdr:from>
    <xdr:to>
      <xdr:col>55</xdr:col>
      <xdr:colOff>0</xdr:colOff>
      <xdr:row>38</xdr:row>
      <xdr:rowOff>78715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flipV="1">
          <a:off x="9639300" y="6525616"/>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60985</xdr:rowOff>
    </xdr:from>
    <xdr:to>
      <xdr:col>46</xdr:col>
      <xdr:colOff>38100</xdr:colOff>
      <xdr:row>38</xdr:row>
      <xdr:rowOff>162585</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8699500" y="65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78715</xdr:rowOff>
    </xdr:from>
    <xdr:to>
      <xdr:col>50</xdr:col>
      <xdr:colOff>114300</xdr:colOff>
      <xdr:row>38</xdr:row>
      <xdr:rowOff>111785</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8750300" y="6593815"/>
          <a:ext cx="889000" cy="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21" name="n_1aveValue【道路】&#10;一人当たり延長">
          <a:extLst>
            <a:ext uri="{FF2B5EF4-FFF2-40B4-BE49-F238E27FC236}">
              <a16:creationId xmlns:a16="http://schemas.microsoft.com/office/drawing/2014/main" id="{00000000-0008-0000-0E00-000079000000}"/>
            </a:ext>
          </a:extLst>
        </xdr:cNvPr>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22" name="n_2aveValue【道路】&#10;一人当たり延長">
          <a:extLst>
            <a:ext uri="{FF2B5EF4-FFF2-40B4-BE49-F238E27FC236}">
              <a16:creationId xmlns:a16="http://schemas.microsoft.com/office/drawing/2014/main" id="{00000000-0008-0000-0E00-00007A000000}"/>
            </a:ext>
          </a:extLst>
        </xdr:cNvPr>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120642</xdr:rowOff>
    </xdr:from>
    <xdr:ext cx="469744" cy="259045"/>
    <xdr:sp macro="" textlink="">
      <xdr:nvSpPr>
        <xdr:cNvPr id="123" name="n_1mainValue【道路】&#10;一人当たり延長">
          <a:extLst>
            <a:ext uri="{FF2B5EF4-FFF2-40B4-BE49-F238E27FC236}">
              <a16:creationId xmlns:a16="http://schemas.microsoft.com/office/drawing/2014/main" id="{00000000-0008-0000-0E00-00007B000000}"/>
            </a:ext>
          </a:extLst>
        </xdr:cNvPr>
        <xdr:cNvSpPr txBox="1"/>
      </xdr:nvSpPr>
      <xdr:spPr>
        <a:xfrm>
          <a:off x="9391727" y="66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153712</xdr:rowOff>
    </xdr:from>
    <xdr:ext cx="469744" cy="259045"/>
    <xdr:sp macro="" textlink="">
      <xdr:nvSpPr>
        <xdr:cNvPr id="124" name="n_2mainValue【道路】&#10;一人当たり延長">
          <a:extLst>
            <a:ext uri="{FF2B5EF4-FFF2-40B4-BE49-F238E27FC236}">
              <a16:creationId xmlns:a16="http://schemas.microsoft.com/office/drawing/2014/main" id="{00000000-0008-0000-0E00-00007C000000}"/>
            </a:ext>
          </a:extLst>
        </xdr:cNvPr>
        <xdr:cNvSpPr txBox="1"/>
      </xdr:nvSpPr>
      <xdr:spPr>
        <a:xfrm>
          <a:off x="8515427" y="66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00000000-0008-0000-0E00-00009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00000000-0008-0000-0E00-000096000000}"/>
            </a:ext>
          </a:extLst>
        </xdr:cNvPr>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00000000-0008-0000-0E00-000098000000}"/>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00000000-0008-0000-0E00-00009A000000}"/>
            </a:ext>
          </a:extLst>
        </xdr:cNvPr>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5" name="フローチャート: 判断 154">
          <a:extLst>
            <a:ext uri="{FF2B5EF4-FFF2-40B4-BE49-F238E27FC236}">
              <a16:creationId xmlns:a16="http://schemas.microsoft.com/office/drawing/2014/main" id="{00000000-0008-0000-0E00-00009B000000}"/>
            </a:ext>
          </a:extLst>
        </xdr:cNvPr>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6" name="フローチャート: 判断 155">
          <a:extLst>
            <a:ext uri="{FF2B5EF4-FFF2-40B4-BE49-F238E27FC236}">
              <a16:creationId xmlns:a16="http://schemas.microsoft.com/office/drawing/2014/main" id="{00000000-0008-0000-0E00-00009C000000}"/>
            </a:ext>
          </a:extLst>
        </xdr:cNvPr>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xdr:rowOff>
    </xdr:from>
    <xdr:to>
      <xdr:col>24</xdr:col>
      <xdr:colOff>114300</xdr:colOff>
      <xdr:row>57</xdr:row>
      <xdr:rowOff>107950</xdr:rowOff>
    </xdr:to>
    <xdr:sp macro="" textlink="">
      <xdr:nvSpPr>
        <xdr:cNvPr id="163" name="楕円 162">
          <a:extLst>
            <a:ext uri="{FF2B5EF4-FFF2-40B4-BE49-F238E27FC236}">
              <a16:creationId xmlns:a16="http://schemas.microsoft.com/office/drawing/2014/main" id="{00000000-0008-0000-0E00-0000A3000000}"/>
            </a:ext>
          </a:extLst>
        </xdr:cNvPr>
        <xdr:cNvSpPr/>
      </xdr:nvSpPr>
      <xdr:spPr>
        <a:xfrm>
          <a:off x="4584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29227</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00000000-0008-0000-0E00-0000A4000000}"/>
            </a:ext>
          </a:extLst>
        </xdr:cNvPr>
        <xdr:cNvSpPr txBox="1"/>
      </xdr:nvSpPr>
      <xdr:spPr>
        <a:xfrm>
          <a:off x="4673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44450</xdr:rowOff>
    </xdr:from>
    <xdr:to>
      <xdr:col>20</xdr:col>
      <xdr:colOff>38100</xdr:colOff>
      <xdr:row>57</xdr:row>
      <xdr:rowOff>146050</xdr:rowOff>
    </xdr:to>
    <xdr:sp macro="" textlink="">
      <xdr:nvSpPr>
        <xdr:cNvPr id="165" name="楕円 164">
          <a:extLst>
            <a:ext uri="{FF2B5EF4-FFF2-40B4-BE49-F238E27FC236}">
              <a16:creationId xmlns:a16="http://schemas.microsoft.com/office/drawing/2014/main" id="{00000000-0008-0000-0E00-0000A5000000}"/>
            </a:ext>
          </a:extLst>
        </xdr:cNvPr>
        <xdr:cNvSpPr/>
      </xdr:nvSpPr>
      <xdr:spPr>
        <a:xfrm>
          <a:off x="3746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57150</xdr:rowOff>
    </xdr:from>
    <xdr:to>
      <xdr:col>24</xdr:col>
      <xdr:colOff>63500</xdr:colOff>
      <xdr:row>57</xdr:row>
      <xdr:rowOff>95250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flipV="1">
          <a:off x="37973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105410</xdr:rowOff>
    </xdr:from>
    <xdr:to>
      <xdr:col>15</xdr:col>
      <xdr:colOff>101600</xdr:colOff>
      <xdr:row>58</xdr:row>
      <xdr:rowOff>35560</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2857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95250</xdr:rowOff>
    </xdr:from>
    <xdr:to>
      <xdr:col>19</xdr:col>
      <xdr:colOff>177800</xdr:colOff>
      <xdr:row>57</xdr:row>
      <xdr:rowOff>156210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2908300" y="9867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60977</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00000000-0008-0000-0E00-0000A9000000}"/>
            </a:ext>
          </a:extLst>
        </xdr:cNvPr>
        <xdr:cNvSpPr txBox="1"/>
      </xdr:nvSpPr>
      <xdr:spPr>
        <a:xfrm>
          <a:off x="3582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00000000-0008-0000-0E00-0000AA000000}"/>
            </a:ext>
          </a:extLst>
        </xdr:cNvPr>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162577</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3582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52087</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2705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00000000-0008-0000-0E00-0000C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5" name="【橋りょう・トンネル】&#10;一人当たり有形固定資産（償却資産）額最小値テキスト">
          <a:extLst>
            <a:ext uri="{FF2B5EF4-FFF2-40B4-BE49-F238E27FC236}">
              <a16:creationId xmlns:a16="http://schemas.microsoft.com/office/drawing/2014/main" id="{00000000-0008-0000-0E00-0000C3000000}"/>
            </a:ext>
          </a:extLst>
        </xdr:cNvPr>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7" name="【橋りょう・トンネル】&#10;一人当たり有形固定資産（償却資産）額最大値テキスト">
          <a:extLst>
            <a:ext uri="{FF2B5EF4-FFF2-40B4-BE49-F238E27FC236}">
              <a16:creationId xmlns:a16="http://schemas.microsoft.com/office/drawing/2014/main" id="{00000000-0008-0000-0E00-0000C5000000}"/>
            </a:ext>
          </a:extLst>
        </xdr:cNvPr>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99" name="【橋りょう・トンネル】&#10;一人当たり有形固定資産（償却資産）額平均値テキスト">
          <a:extLst>
            <a:ext uri="{FF2B5EF4-FFF2-40B4-BE49-F238E27FC236}">
              <a16:creationId xmlns:a16="http://schemas.microsoft.com/office/drawing/2014/main" id="{00000000-0008-0000-0E00-0000C7000000}"/>
            </a:ext>
          </a:extLst>
        </xdr:cNvPr>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0" name="フローチャート: 判断 199">
          <a:extLst>
            <a:ext uri="{FF2B5EF4-FFF2-40B4-BE49-F238E27FC236}">
              <a16:creationId xmlns:a16="http://schemas.microsoft.com/office/drawing/2014/main" id="{00000000-0008-0000-0E00-0000C8000000}"/>
            </a:ext>
          </a:extLst>
        </xdr:cNvPr>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1" name="フローチャート: 判断 200">
          <a:extLst>
            <a:ext uri="{FF2B5EF4-FFF2-40B4-BE49-F238E27FC236}">
              <a16:creationId xmlns:a16="http://schemas.microsoft.com/office/drawing/2014/main" id="{00000000-0008-0000-0E00-0000C9000000}"/>
            </a:ext>
          </a:extLst>
        </xdr:cNvPr>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202" name="フローチャート: 判断 201">
          <a:extLst>
            <a:ext uri="{FF2B5EF4-FFF2-40B4-BE49-F238E27FC236}">
              <a16:creationId xmlns:a16="http://schemas.microsoft.com/office/drawing/2014/main" id="{00000000-0008-0000-0E00-0000CA000000}"/>
            </a:ext>
          </a:extLst>
        </xdr:cNvPr>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13181</xdr:rowOff>
    </xdr:from>
    <xdr:to>
      <xdr:col>55</xdr:col>
      <xdr:colOff>50800</xdr:colOff>
      <xdr:row>58</xdr:row>
      <xdr:rowOff>114781</xdr:rowOff>
    </xdr:to>
    <xdr:sp macro="" textlink="">
      <xdr:nvSpPr>
        <xdr:cNvPr id="208" name="楕円 207">
          <a:extLst>
            <a:ext uri="{FF2B5EF4-FFF2-40B4-BE49-F238E27FC236}">
              <a16:creationId xmlns:a16="http://schemas.microsoft.com/office/drawing/2014/main" id="{00000000-0008-0000-0E00-0000D0000000}"/>
            </a:ext>
          </a:extLst>
        </xdr:cNvPr>
        <xdr:cNvSpPr/>
      </xdr:nvSpPr>
      <xdr:spPr>
        <a:xfrm>
          <a:off x="10426700" y="99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36058</xdr:rowOff>
    </xdr:from>
    <xdr:ext cx="599010" cy="259045"/>
    <xdr:sp macro="" textlink="">
      <xdr:nvSpPr>
        <xdr:cNvPr id="209" name="【橋りょう・トンネル】&#10;一人当たり有形固定資産（償却資産）額該当値テキスト">
          <a:extLst>
            <a:ext uri="{FF2B5EF4-FFF2-40B4-BE49-F238E27FC236}">
              <a16:creationId xmlns:a16="http://schemas.microsoft.com/office/drawing/2014/main" id="{00000000-0008-0000-0E00-0000D1000000}"/>
            </a:ext>
          </a:extLst>
        </xdr:cNvPr>
        <xdr:cNvSpPr txBox="1"/>
      </xdr:nvSpPr>
      <xdr:spPr>
        <a:xfrm>
          <a:off x="10515600" y="980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69668</xdr:rowOff>
    </xdr:from>
    <xdr:to>
      <xdr:col>50</xdr:col>
      <xdr:colOff>165100</xdr:colOff>
      <xdr:row>58</xdr:row>
      <xdr:rowOff>171268</xdr:rowOff>
    </xdr:to>
    <xdr:sp macro="" textlink="">
      <xdr:nvSpPr>
        <xdr:cNvPr id="210" name="楕円 209">
          <a:extLst>
            <a:ext uri="{FF2B5EF4-FFF2-40B4-BE49-F238E27FC236}">
              <a16:creationId xmlns:a16="http://schemas.microsoft.com/office/drawing/2014/main" id="{00000000-0008-0000-0E00-0000D2000000}"/>
            </a:ext>
          </a:extLst>
        </xdr:cNvPr>
        <xdr:cNvSpPr/>
      </xdr:nvSpPr>
      <xdr:spPr>
        <a:xfrm>
          <a:off x="9588500" y="100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63981</xdr:rowOff>
    </xdr:from>
    <xdr:to>
      <xdr:col>55</xdr:col>
      <xdr:colOff>0</xdr:colOff>
      <xdr:row>58</xdr:row>
      <xdr:rowOff>120468</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9639300" y="10008081"/>
          <a:ext cx="838200" cy="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75872</xdr:rowOff>
    </xdr:from>
    <xdr:to>
      <xdr:col>46</xdr:col>
      <xdr:colOff>38100</xdr:colOff>
      <xdr:row>59</xdr:row>
      <xdr:rowOff>6022</xdr:rowOff>
    </xdr:to>
    <xdr:sp macro="" textlink="">
      <xdr:nvSpPr>
        <xdr:cNvPr id="212" name="楕円 211">
          <a:extLst>
            <a:ext uri="{FF2B5EF4-FFF2-40B4-BE49-F238E27FC236}">
              <a16:creationId xmlns:a16="http://schemas.microsoft.com/office/drawing/2014/main" id="{00000000-0008-0000-0E00-0000D4000000}"/>
            </a:ext>
          </a:extLst>
        </xdr:cNvPr>
        <xdr:cNvSpPr/>
      </xdr:nvSpPr>
      <xdr:spPr>
        <a:xfrm>
          <a:off x="8699500" y="10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120468</xdr:rowOff>
    </xdr:from>
    <xdr:to>
      <xdr:col>50</xdr:col>
      <xdr:colOff>114300</xdr:colOff>
      <xdr:row>58</xdr:row>
      <xdr:rowOff>126672</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8750300" y="10064568"/>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125923</xdr:rowOff>
    </xdr:from>
    <xdr:ext cx="599010" cy="259045"/>
    <xdr:sp macro="" textlink="">
      <xdr:nvSpPr>
        <xdr:cNvPr id="214" name="n_1aveValue【橋りょう・トンネル】&#10;一人当たり有形固定資産（償却資産）額">
          <a:extLst>
            <a:ext uri="{FF2B5EF4-FFF2-40B4-BE49-F238E27FC236}">
              <a16:creationId xmlns:a16="http://schemas.microsoft.com/office/drawing/2014/main" id="{00000000-0008-0000-0E00-0000D6000000}"/>
            </a:ext>
          </a:extLst>
        </xdr:cNvPr>
        <xdr:cNvSpPr txBox="1"/>
      </xdr:nvSpPr>
      <xdr:spPr>
        <a:xfrm>
          <a:off x="9327095" y="1041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164283</xdr:rowOff>
    </xdr:from>
    <xdr:ext cx="599010" cy="259045"/>
    <xdr:sp macro="" textlink="">
      <xdr:nvSpPr>
        <xdr:cNvPr id="215" name="n_2aveValue【橋りょう・トンネル】&#10;一人当たり有形固定資産（償却資産）額">
          <a:extLst>
            <a:ext uri="{FF2B5EF4-FFF2-40B4-BE49-F238E27FC236}">
              <a16:creationId xmlns:a16="http://schemas.microsoft.com/office/drawing/2014/main" id="{00000000-0008-0000-0E00-0000D7000000}"/>
            </a:ext>
          </a:extLst>
        </xdr:cNvPr>
        <xdr:cNvSpPr txBox="1"/>
      </xdr:nvSpPr>
      <xdr:spPr>
        <a:xfrm>
          <a:off x="8450795" y="1045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16345</xdr:rowOff>
    </xdr:from>
    <xdr:ext cx="599010" cy="259045"/>
    <xdr:sp macro="" textlink="">
      <xdr:nvSpPr>
        <xdr:cNvPr id="216" name="n_1mainValue【橋りょう・トンネル】&#10;一人当たり有形固定資産（償却資産）額">
          <a:extLst>
            <a:ext uri="{FF2B5EF4-FFF2-40B4-BE49-F238E27FC236}">
              <a16:creationId xmlns:a16="http://schemas.microsoft.com/office/drawing/2014/main" id="{00000000-0008-0000-0E00-0000D8000000}"/>
            </a:ext>
          </a:extLst>
        </xdr:cNvPr>
        <xdr:cNvSpPr txBox="1"/>
      </xdr:nvSpPr>
      <xdr:spPr>
        <a:xfrm>
          <a:off x="9327095" y="978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22549</xdr:rowOff>
    </xdr:from>
    <xdr:ext cx="599010" cy="259045"/>
    <xdr:sp macro="" textlink="">
      <xdr:nvSpPr>
        <xdr:cNvPr id="217" name="n_2mainValue【橋りょう・トンネル】&#10;一人当たり有形固定資産（償却資産）額">
          <a:extLst>
            <a:ext uri="{FF2B5EF4-FFF2-40B4-BE49-F238E27FC236}">
              <a16:creationId xmlns:a16="http://schemas.microsoft.com/office/drawing/2014/main" id="{00000000-0008-0000-0E00-0000D9000000}"/>
            </a:ext>
          </a:extLst>
        </xdr:cNvPr>
        <xdr:cNvSpPr txBox="1"/>
      </xdr:nvSpPr>
      <xdr:spPr>
        <a:xfrm>
          <a:off x="8450795" y="979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00000000-0008-0000-0E00-0000F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00000000-0008-0000-0E00-0000F5000000}"/>
            </a:ext>
          </a:extLst>
        </xdr:cNvPr>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7" name="【公営住宅】&#10;有形固定資産減価償却率最大値テキスト">
          <a:extLst>
            <a:ext uri="{FF2B5EF4-FFF2-40B4-BE49-F238E27FC236}">
              <a16:creationId xmlns:a16="http://schemas.microsoft.com/office/drawing/2014/main" id="{00000000-0008-0000-0E00-0000F7000000}"/>
            </a:ext>
          </a:extLst>
        </xdr:cNvPr>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00000000-0008-0000-0E00-0000F9000000}"/>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1" name="フローチャート: 判断 250">
          <a:extLst>
            <a:ext uri="{FF2B5EF4-FFF2-40B4-BE49-F238E27FC236}">
              <a16:creationId xmlns:a16="http://schemas.microsoft.com/office/drawing/2014/main" id="{00000000-0008-0000-0E00-0000FB000000}"/>
            </a:ext>
          </a:extLst>
        </xdr:cNvPr>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52" name="フローチャート: 判断 251">
          <a:extLst>
            <a:ext uri="{FF2B5EF4-FFF2-40B4-BE49-F238E27FC236}">
              <a16:creationId xmlns:a16="http://schemas.microsoft.com/office/drawing/2014/main" id="{00000000-0008-0000-0E00-0000FC000000}"/>
            </a:ext>
          </a:extLst>
        </xdr:cNvPr>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83638</xdr:rowOff>
    </xdr:from>
    <xdr:to>
      <xdr:col>24</xdr:col>
      <xdr:colOff>114300</xdr:colOff>
      <xdr:row>78</xdr:row>
      <xdr:rowOff>13788</xdr:rowOff>
    </xdr:to>
    <xdr:sp macro="" textlink="">
      <xdr:nvSpPr>
        <xdr:cNvPr id="258" name="楕円 257">
          <a:extLst>
            <a:ext uri="{FF2B5EF4-FFF2-40B4-BE49-F238E27FC236}">
              <a16:creationId xmlns:a16="http://schemas.microsoft.com/office/drawing/2014/main" id="{00000000-0008-0000-0E00-000002010000}"/>
            </a:ext>
          </a:extLst>
        </xdr:cNvPr>
        <xdr:cNvSpPr/>
      </xdr:nvSpPr>
      <xdr:spPr>
        <a:xfrm>
          <a:off x="4584700" y="132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36665</xdr:rowOff>
    </xdr:from>
    <xdr:ext cx="405111" cy="259045"/>
    <xdr:sp macro="" textlink="">
      <xdr:nvSpPr>
        <xdr:cNvPr id="259" name="【公営住宅】&#10;有形固定資産減価償却率該当値テキスト">
          <a:extLst>
            <a:ext uri="{FF2B5EF4-FFF2-40B4-BE49-F238E27FC236}">
              <a16:creationId xmlns:a16="http://schemas.microsoft.com/office/drawing/2014/main" id="{00000000-0008-0000-0E00-000003010000}"/>
            </a:ext>
          </a:extLst>
        </xdr:cNvPr>
        <xdr:cNvSpPr txBox="1"/>
      </xdr:nvSpPr>
      <xdr:spPr>
        <a:xfrm>
          <a:off x="4673600" y="1323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93436</xdr:rowOff>
    </xdr:from>
    <xdr:to>
      <xdr:col>20</xdr:col>
      <xdr:colOff>38100</xdr:colOff>
      <xdr:row>78</xdr:row>
      <xdr:rowOff>23586</xdr:rowOff>
    </xdr:to>
    <xdr:sp macro="" textlink="">
      <xdr:nvSpPr>
        <xdr:cNvPr id="260" name="楕円 259">
          <a:extLst>
            <a:ext uri="{FF2B5EF4-FFF2-40B4-BE49-F238E27FC236}">
              <a16:creationId xmlns:a16="http://schemas.microsoft.com/office/drawing/2014/main" id="{00000000-0008-0000-0E00-000004010000}"/>
            </a:ext>
          </a:extLst>
        </xdr:cNvPr>
        <xdr:cNvSpPr/>
      </xdr:nvSpPr>
      <xdr:spPr>
        <a:xfrm>
          <a:off x="3746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134438</xdr:rowOff>
    </xdr:from>
    <xdr:to>
      <xdr:col>24</xdr:col>
      <xdr:colOff>63500</xdr:colOff>
      <xdr:row>77</xdr:row>
      <xdr:rowOff>144236</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3797300" y="1333608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67311</xdr:rowOff>
    </xdr:from>
    <xdr:to>
      <xdr:col>15</xdr:col>
      <xdr:colOff>101600</xdr:colOff>
      <xdr:row>77</xdr:row>
      <xdr:rowOff>168911</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2857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118111</xdr:rowOff>
    </xdr:from>
    <xdr:to>
      <xdr:col>19</xdr:col>
      <xdr:colOff>177800</xdr:colOff>
      <xdr:row>77</xdr:row>
      <xdr:rowOff>144236</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2908300" y="133197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64" name="n_1aveValue【公営住宅】&#10;有形固定資産減価償却率">
          <a:extLst>
            <a:ext uri="{FF2B5EF4-FFF2-40B4-BE49-F238E27FC236}">
              <a16:creationId xmlns:a16="http://schemas.microsoft.com/office/drawing/2014/main" id="{00000000-0008-0000-0E00-000008010000}"/>
            </a:ext>
          </a:extLst>
        </xdr:cNvPr>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65" name="n_2aveValue【公営住宅】&#10;有形固定資産減価償却率">
          <a:extLst>
            <a:ext uri="{FF2B5EF4-FFF2-40B4-BE49-F238E27FC236}">
              <a16:creationId xmlns:a16="http://schemas.microsoft.com/office/drawing/2014/main" id="{00000000-0008-0000-0E00-000009010000}"/>
            </a:ext>
          </a:extLst>
        </xdr:cNvPr>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40113</xdr:rowOff>
    </xdr:from>
    <xdr:ext cx="405111" cy="259045"/>
    <xdr:sp macro="" textlink="">
      <xdr:nvSpPr>
        <xdr:cNvPr id="266" name="n_1mainValue【公営住宅】&#10;有形固定資産減価償却率">
          <a:extLst>
            <a:ext uri="{FF2B5EF4-FFF2-40B4-BE49-F238E27FC236}">
              <a16:creationId xmlns:a16="http://schemas.microsoft.com/office/drawing/2014/main" id="{00000000-0008-0000-0E00-00000A010000}"/>
            </a:ext>
          </a:extLst>
        </xdr:cNvPr>
        <xdr:cNvSpPr txBox="1"/>
      </xdr:nvSpPr>
      <xdr:spPr>
        <a:xfrm>
          <a:off x="3582044" y="1307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13988</xdr:rowOff>
    </xdr:from>
    <xdr:ext cx="405111" cy="259045"/>
    <xdr:sp macro="" textlink="">
      <xdr:nvSpPr>
        <xdr:cNvPr id="267" name="n_2mainValue【公営住宅】&#10;有形固定資産減価償却率">
          <a:extLst>
            <a:ext uri="{FF2B5EF4-FFF2-40B4-BE49-F238E27FC236}">
              <a16:creationId xmlns:a16="http://schemas.microsoft.com/office/drawing/2014/main" id="{00000000-0008-0000-0E00-00000B010000}"/>
            </a:ext>
          </a:extLst>
        </xdr:cNvPr>
        <xdr:cNvSpPr txBox="1"/>
      </xdr:nvSpPr>
      <xdr:spPr>
        <a:xfrm>
          <a:off x="2705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a:extLst>
            <a:ext uri="{FF2B5EF4-FFF2-40B4-BE49-F238E27FC236}">
              <a16:creationId xmlns:a16="http://schemas.microsoft.com/office/drawing/2014/main" id="{00000000-0008-0000-0E00-00002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0" name="【公営住宅】&#10;一人当たり面積最小値テキスト">
          <a:extLst>
            <a:ext uri="{FF2B5EF4-FFF2-40B4-BE49-F238E27FC236}">
              <a16:creationId xmlns:a16="http://schemas.microsoft.com/office/drawing/2014/main" id="{00000000-0008-0000-0E00-00002201000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2" name="【公営住宅】&#10;一人当たり面積最大値テキスト">
          <a:extLst>
            <a:ext uri="{FF2B5EF4-FFF2-40B4-BE49-F238E27FC236}">
              <a16:creationId xmlns:a16="http://schemas.microsoft.com/office/drawing/2014/main" id="{00000000-0008-0000-0E00-000024010000}"/>
            </a:ext>
          </a:extLst>
        </xdr:cNvPr>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94" name="【公営住宅】&#10;一人当たり面積平均値テキスト">
          <a:extLst>
            <a:ext uri="{FF2B5EF4-FFF2-40B4-BE49-F238E27FC236}">
              <a16:creationId xmlns:a16="http://schemas.microsoft.com/office/drawing/2014/main" id="{00000000-0008-0000-0E00-000026010000}"/>
            </a:ext>
          </a:extLst>
        </xdr:cNvPr>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70510</xdr:rowOff>
    </xdr:from>
    <xdr:to>
      <xdr:col>55</xdr:col>
      <xdr:colOff>50800</xdr:colOff>
      <xdr:row>80</xdr:row>
      <xdr:rowOff>660</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0426700" y="136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23537</xdr:rowOff>
    </xdr:from>
    <xdr:ext cx="469744" cy="259045"/>
    <xdr:sp macro="" textlink="">
      <xdr:nvSpPr>
        <xdr:cNvPr id="304" name="【公営住宅】&#10;一人当たり面積該当値テキスト">
          <a:extLst>
            <a:ext uri="{FF2B5EF4-FFF2-40B4-BE49-F238E27FC236}">
              <a16:creationId xmlns:a16="http://schemas.microsoft.com/office/drawing/2014/main" id="{00000000-0008-0000-0E00-000030010000}"/>
            </a:ext>
          </a:extLst>
        </xdr:cNvPr>
        <xdr:cNvSpPr txBox="1"/>
      </xdr:nvSpPr>
      <xdr:spPr>
        <a:xfrm>
          <a:off x="10515600" y="135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98400</xdr:rowOff>
    </xdr:from>
    <xdr:to>
      <xdr:col>50</xdr:col>
      <xdr:colOff>165100</xdr:colOff>
      <xdr:row>80</xdr:row>
      <xdr:rowOff>28550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9588500" y="136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121310</xdr:rowOff>
    </xdr:from>
    <xdr:to>
      <xdr:col>55</xdr:col>
      <xdr:colOff>0</xdr:colOff>
      <xdr:row>79</xdr:row>
      <xdr:rowOff>149200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9639300" y="13665860"/>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129490</xdr:rowOff>
    </xdr:from>
    <xdr:to>
      <xdr:col>46</xdr:col>
      <xdr:colOff>38100</xdr:colOff>
      <xdr:row>81</xdr:row>
      <xdr:rowOff>59640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8699500" y="138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149200</xdr:rowOff>
    </xdr:from>
    <xdr:to>
      <xdr:col>50</xdr:col>
      <xdr:colOff>114300</xdr:colOff>
      <xdr:row>81</xdr:row>
      <xdr:rowOff>8840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8750300" y="13693750"/>
          <a:ext cx="889000" cy="20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154094</xdr:rowOff>
    </xdr:from>
    <xdr:ext cx="469744" cy="259045"/>
    <xdr:sp macro="" textlink="">
      <xdr:nvSpPr>
        <xdr:cNvPr id="309" name="n_1aveValue【公営住宅】&#10;一人当たり面積">
          <a:extLst>
            <a:ext uri="{FF2B5EF4-FFF2-40B4-BE49-F238E27FC236}">
              <a16:creationId xmlns:a16="http://schemas.microsoft.com/office/drawing/2014/main" id="{00000000-0008-0000-0E00-000035010000}"/>
            </a:ext>
          </a:extLst>
        </xdr:cNvPr>
        <xdr:cNvSpPr txBox="1"/>
      </xdr:nvSpPr>
      <xdr:spPr>
        <a:xfrm>
          <a:off x="9391727" y="14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169639</xdr:rowOff>
    </xdr:from>
    <xdr:ext cx="469744" cy="259045"/>
    <xdr:sp macro="" textlink="">
      <xdr:nvSpPr>
        <xdr:cNvPr id="310" name="n_2aveValue【公営住宅】&#10;一人当たり面積">
          <a:extLst>
            <a:ext uri="{FF2B5EF4-FFF2-40B4-BE49-F238E27FC236}">
              <a16:creationId xmlns:a16="http://schemas.microsoft.com/office/drawing/2014/main" id="{00000000-0008-0000-0E00-000036010000}"/>
            </a:ext>
          </a:extLst>
        </xdr:cNvPr>
        <xdr:cNvSpPr txBox="1"/>
      </xdr:nvSpPr>
      <xdr:spPr>
        <a:xfrm>
          <a:off x="85154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45077</xdr:rowOff>
    </xdr:from>
    <xdr:ext cx="469744" cy="259045"/>
    <xdr:sp macro="" textlink="">
      <xdr:nvSpPr>
        <xdr:cNvPr id="311" name="n_1mainValue【公営住宅】&#10;一人当たり面積">
          <a:extLst>
            <a:ext uri="{FF2B5EF4-FFF2-40B4-BE49-F238E27FC236}">
              <a16:creationId xmlns:a16="http://schemas.microsoft.com/office/drawing/2014/main" id="{00000000-0008-0000-0E00-000037010000}"/>
            </a:ext>
          </a:extLst>
        </xdr:cNvPr>
        <xdr:cNvSpPr txBox="1"/>
      </xdr:nvSpPr>
      <xdr:spPr>
        <a:xfrm>
          <a:off x="9391727" y="134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76167</xdr:rowOff>
    </xdr:from>
    <xdr:ext cx="469744" cy="259045"/>
    <xdr:sp macro="" textlink="">
      <xdr:nvSpPr>
        <xdr:cNvPr id="312" name="n_2mainValue【公営住宅】&#10;一人当たり面積">
          <a:extLst>
            <a:ext uri="{FF2B5EF4-FFF2-40B4-BE49-F238E27FC236}">
              <a16:creationId xmlns:a16="http://schemas.microsoft.com/office/drawing/2014/main" id="{00000000-0008-0000-0E00-000038010000}"/>
            </a:ext>
          </a:extLst>
        </xdr:cNvPr>
        <xdr:cNvSpPr txBox="1"/>
      </xdr:nvSpPr>
      <xdr:spPr>
        <a:xfrm>
          <a:off x="8515427" y="1362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a:extLst>
            <a:ext uri="{FF2B5EF4-FFF2-40B4-BE49-F238E27FC236}">
              <a16:creationId xmlns:a16="http://schemas.microsoft.com/office/drawing/2014/main" id="{00000000-0008-0000-0E00-00005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38" name="【港湾・漁港】&#10;有形固定資産減価償却率最小値テキスト">
          <a:extLst>
            <a:ext uri="{FF2B5EF4-FFF2-40B4-BE49-F238E27FC236}">
              <a16:creationId xmlns:a16="http://schemas.microsoft.com/office/drawing/2014/main" id="{00000000-0008-0000-0E00-000052010000}"/>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40" name="【港湾・漁港】&#10;有形固定資産減価償却率最大値テキスト">
          <a:extLst>
            <a:ext uri="{FF2B5EF4-FFF2-40B4-BE49-F238E27FC236}">
              <a16:creationId xmlns:a16="http://schemas.microsoft.com/office/drawing/2014/main" id="{00000000-0008-0000-0E00-000054010000}"/>
            </a:ext>
          </a:extLst>
        </xdr:cNvPr>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57802</xdr:rowOff>
    </xdr:from>
    <xdr:ext cx="405111" cy="259045"/>
    <xdr:sp macro="" textlink="">
      <xdr:nvSpPr>
        <xdr:cNvPr id="342" name="【港湾・漁港】&#10;有形固定資産減価償却率平均値テキスト">
          <a:extLst>
            <a:ext uri="{FF2B5EF4-FFF2-40B4-BE49-F238E27FC236}">
              <a16:creationId xmlns:a16="http://schemas.microsoft.com/office/drawing/2014/main" id="{00000000-0008-0000-0E00-000056010000}"/>
            </a:ext>
          </a:extLst>
        </xdr:cNvPr>
        <xdr:cNvSpPr txBox="1"/>
      </xdr:nvSpPr>
      <xdr:spPr>
        <a:xfrm>
          <a:off x="4673600" y="1788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2857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113030</xdr:rowOff>
    </xdr:from>
    <xdr:to>
      <xdr:col>24</xdr:col>
      <xdr:colOff>114300</xdr:colOff>
      <xdr:row>106</xdr:row>
      <xdr:rowOff>43180</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4584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91457</xdr:rowOff>
    </xdr:from>
    <xdr:ext cx="405111" cy="259045"/>
    <xdr:sp macro="" textlink="">
      <xdr:nvSpPr>
        <xdr:cNvPr id="352" name="【港湾・漁港】&#10;有形固定資産減価償却率該当値テキスト">
          <a:extLst>
            <a:ext uri="{FF2B5EF4-FFF2-40B4-BE49-F238E27FC236}">
              <a16:creationId xmlns:a16="http://schemas.microsoft.com/office/drawing/2014/main" id="{00000000-0008-0000-0E00-000060010000}"/>
            </a:ext>
          </a:extLst>
        </xdr:cNvPr>
        <xdr:cNvSpPr txBox="1"/>
      </xdr:nvSpPr>
      <xdr:spPr>
        <a:xfrm>
          <a:off x="467360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107314</xdr:rowOff>
    </xdr:from>
    <xdr:to>
      <xdr:col>20</xdr:col>
      <xdr:colOff>38100</xdr:colOff>
      <xdr:row>104</xdr:row>
      <xdr:rowOff>37464</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3746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158114</xdr:rowOff>
    </xdr:from>
    <xdr:to>
      <xdr:col>24</xdr:col>
      <xdr:colOff>63500</xdr:colOff>
      <xdr:row>105</xdr:row>
      <xdr:rowOff>163830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3797300" y="17817464"/>
          <a:ext cx="838200" cy="3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92075</xdr:rowOff>
    </xdr:from>
    <xdr:to>
      <xdr:col>15</xdr:col>
      <xdr:colOff>101600</xdr:colOff>
      <xdr:row>104</xdr:row>
      <xdr:rowOff>22225</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2857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142875</xdr:rowOff>
    </xdr:from>
    <xdr:to>
      <xdr:col>19</xdr:col>
      <xdr:colOff>177800</xdr:colOff>
      <xdr:row>103</xdr:row>
      <xdr:rowOff>158114</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2908300" y="178022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145432</xdr:rowOff>
    </xdr:from>
    <xdr:ext cx="405111" cy="259045"/>
    <xdr:sp macro="" textlink="">
      <xdr:nvSpPr>
        <xdr:cNvPr id="357" name="n_1aveValue【港湾・漁港】&#10;有形固定資産減価償却率">
          <a:extLst>
            <a:ext uri="{FF2B5EF4-FFF2-40B4-BE49-F238E27FC236}">
              <a16:creationId xmlns:a16="http://schemas.microsoft.com/office/drawing/2014/main" id="{00000000-0008-0000-0E00-000065010000}"/>
            </a:ext>
          </a:extLst>
        </xdr:cNvPr>
        <xdr:cNvSpPr txBox="1"/>
      </xdr:nvSpPr>
      <xdr:spPr>
        <a:xfrm>
          <a:off x="35820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23513</xdr:rowOff>
    </xdr:from>
    <xdr:ext cx="405111" cy="259045"/>
    <xdr:sp macro="" textlink="">
      <xdr:nvSpPr>
        <xdr:cNvPr id="358" name="n_2aveValue【港湾・漁港】&#10;有形固定資産減価償却率">
          <a:extLst>
            <a:ext uri="{FF2B5EF4-FFF2-40B4-BE49-F238E27FC236}">
              <a16:creationId xmlns:a16="http://schemas.microsoft.com/office/drawing/2014/main" id="{00000000-0008-0000-0E00-000066010000}"/>
            </a:ext>
          </a:extLst>
        </xdr:cNvPr>
        <xdr:cNvSpPr txBox="1"/>
      </xdr:nvSpPr>
      <xdr:spPr>
        <a:xfrm>
          <a:off x="2705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28591</xdr:rowOff>
    </xdr:from>
    <xdr:ext cx="405111" cy="259045"/>
    <xdr:sp macro="" textlink="">
      <xdr:nvSpPr>
        <xdr:cNvPr id="359" name="n_1mainValue【港湾・漁港】&#10;有形固定資産減価償却率">
          <a:extLst>
            <a:ext uri="{FF2B5EF4-FFF2-40B4-BE49-F238E27FC236}">
              <a16:creationId xmlns:a16="http://schemas.microsoft.com/office/drawing/2014/main" id="{00000000-0008-0000-0E00-000067010000}"/>
            </a:ext>
          </a:extLst>
        </xdr:cNvPr>
        <xdr:cNvSpPr txBox="1"/>
      </xdr:nvSpPr>
      <xdr:spPr>
        <a:xfrm>
          <a:off x="35820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13352</xdr:rowOff>
    </xdr:from>
    <xdr:ext cx="405111" cy="259045"/>
    <xdr:sp macro="" textlink="">
      <xdr:nvSpPr>
        <xdr:cNvPr id="360" name="n_2mainValue【港湾・漁港】&#10;有形固定資産減価償却率">
          <a:extLst>
            <a:ext uri="{FF2B5EF4-FFF2-40B4-BE49-F238E27FC236}">
              <a16:creationId xmlns:a16="http://schemas.microsoft.com/office/drawing/2014/main" id="{00000000-0008-0000-0E00-000068010000}"/>
            </a:ext>
          </a:extLst>
        </xdr:cNvPr>
        <xdr:cNvSpPr txBox="1"/>
      </xdr:nvSpPr>
      <xdr:spPr>
        <a:xfrm>
          <a:off x="2705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港湾・漁港】&#10;一人当たり有形固定資産（償却資産）額グラフ枠">
          <a:extLst>
            <a:ext uri="{FF2B5EF4-FFF2-40B4-BE49-F238E27FC236}">
              <a16:creationId xmlns:a16="http://schemas.microsoft.com/office/drawing/2014/main" id="{00000000-0008-0000-0E00-00007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18186</xdr:rowOff>
    </xdr:from>
    <xdr:to>
      <xdr:col>54</xdr:col>
      <xdr:colOff>189865</xdr:colOff>
      <xdr:row>108</xdr:row>
      <xdr:rowOff>75867</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0476865" y="17848986"/>
          <a:ext cx="0" cy="74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79694</xdr:rowOff>
    </xdr:from>
    <xdr:ext cx="313932" cy="259045"/>
    <xdr:sp macro="" textlink="">
      <xdr:nvSpPr>
        <xdr:cNvPr id="383" name="【港湾・漁港】&#10;一人当たり有形固定資産（償却資産）額最小値テキスト">
          <a:extLst>
            <a:ext uri="{FF2B5EF4-FFF2-40B4-BE49-F238E27FC236}">
              <a16:creationId xmlns:a16="http://schemas.microsoft.com/office/drawing/2014/main" id="{00000000-0008-0000-0E00-00007F010000}"/>
            </a:ext>
          </a:extLst>
        </xdr:cNvPr>
        <xdr:cNvSpPr txBox="1"/>
      </xdr:nvSpPr>
      <xdr:spPr>
        <a:xfrm>
          <a:off x="10515600" y="185962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75867</xdr:rowOff>
    </xdr:from>
    <xdr:to>
      <xdr:col>55</xdr:col>
      <xdr:colOff>88900</xdr:colOff>
      <xdr:row>108</xdr:row>
      <xdr:rowOff>75867</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0388600" y="1859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136313</xdr:rowOff>
    </xdr:from>
    <xdr:ext cx="599010" cy="259045"/>
    <xdr:sp macro="" textlink="">
      <xdr:nvSpPr>
        <xdr:cNvPr id="385" name="【港湾・漁港】&#10;一人当たり有形固定資産（償却資産）額最大値テキスト">
          <a:extLst>
            <a:ext uri="{FF2B5EF4-FFF2-40B4-BE49-F238E27FC236}">
              <a16:creationId xmlns:a16="http://schemas.microsoft.com/office/drawing/2014/main" id="{00000000-0008-0000-0E00-000081010000}"/>
            </a:ext>
          </a:extLst>
        </xdr:cNvPr>
        <xdr:cNvSpPr txBox="1"/>
      </xdr:nvSpPr>
      <xdr:spPr>
        <a:xfrm>
          <a:off x="10515600" y="1762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18186</xdr:rowOff>
    </xdr:from>
    <xdr:to>
      <xdr:col>55</xdr:col>
      <xdr:colOff>88900</xdr:colOff>
      <xdr:row>104</xdr:row>
      <xdr:rowOff>18186</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0388600" y="178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158187</xdr:rowOff>
    </xdr:from>
    <xdr:ext cx="534377" cy="259045"/>
    <xdr:sp macro="" textlink="">
      <xdr:nvSpPr>
        <xdr:cNvPr id="387" name="【港湾・漁港】&#10;一人当たり有形固定資産（償却資産）額平均値テキスト">
          <a:extLst>
            <a:ext uri="{FF2B5EF4-FFF2-40B4-BE49-F238E27FC236}">
              <a16:creationId xmlns:a16="http://schemas.microsoft.com/office/drawing/2014/main" id="{00000000-0008-0000-0E00-000083010000}"/>
            </a:ext>
          </a:extLst>
        </xdr:cNvPr>
        <xdr:cNvSpPr txBox="1"/>
      </xdr:nvSpPr>
      <xdr:spPr>
        <a:xfrm>
          <a:off x="10515600" y="1833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0426700" y="183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73685</xdr:rowOff>
    </xdr:from>
    <xdr:to>
      <xdr:col>50</xdr:col>
      <xdr:colOff>165100</xdr:colOff>
      <xdr:row>106</xdr:row>
      <xdr:rowOff>3835</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9588500" y="180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53065</xdr:rowOff>
    </xdr:from>
    <xdr:to>
      <xdr:col>46</xdr:col>
      <xdr:colOff>38100</xdr:colOff>
      <xdr:row>106</xdr:row>
      <xdr:rowOff>154665</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8699500" y="182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138836</xdr:rowOff>
    </xdr:from>
    <xdr:to>
      <xdr:col>55</xdr:col>
      <xdr:colOff>50800</xdr:colOff>
      <xdr:row>104</xdr:row>
      <xdr:rowOff>68986</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10426700" y="177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91863</xdr:rowOff>
    </xdr:from>
    <xdr:ext cx="599010" cy="259045"/>
    <xdr:sp macro="" textlink="">
      <xdr:nvSpPr>
        <xdr:cNvPr id="397" name="【港湾・漁港】&#10;一人当たり有形固定資産（償却資産）額該当値テキスト">
          <a:extLst>
            <a:ext uri="{FF2B5EF4-FFF2-40B4-BE49-F238E27FC236}">
              <a16:creationId xmlns:a16="http://schemas.microsoft.com/office/drawing/2014/main" id="{00000000-0008-0000-0E00-00008D010000}"/>
            </a:ext>
          </a:extLst>
        </xdr:cNvPr>
        <xdr:cNvSpPr txBox="1"/>
      </xdr:nvSpPr>
      <xdr:spPr>
        <a:xfrm>
          <a:off x="10515600" y="1775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8434</xdr:rowOff>
    </xdr:from>
    <xdr:to>
      <xdr:col>50</xdr:col>
      <xdr:colOff>165100</xdr:colOff>
      <xdr:row>101</xdr:row>
      <xdr:rowOff>110034</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9588500" y="173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59234</xdr:rowOff>
    </xdr:from>
    <xdr:to>
      <xdr:col>55</xdr:col>
      <xdr:colOff>0</xdr:colOff>
      <xdr:row>104</xdr:row>
      <xdr:rowOff>18186</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9639300" y="17375684"/>
          <a:ext cx="838200" cy="47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54062</xdr:rowOff>
    </xdr:from>
    <xdr:to>
      <xdr:col>46</xdr:col>
      <xdr:colOff>38100</xdr:colOff>
      <xdr:row>101</xdr:row>
      <xdr:rowOff>155662</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8699500" y="173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59234</xdr:rowOff>
    </xdr:from>
    <xdr:to>
      <xdr:col>50</xdr:col>
      <xdr:colOff>114300</xdr:colOff>
      <xdr:row>101</xdr:row>
      <xdr:rowOff>104862</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8750300" y="17375684"/>
          <a:ext cx="8890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166412</xdr:rowOff>
    </xdr:from>
    <xdr:ext cx="599010" cy="259045"/>
    <xdr:sp macro="" textlink="">
      <xdr:nvSpPr>
        <xdr:cNvPr id="402" name="n_1aveValue【港湾・漁港】&#10;一人当たり有形固定資産（償却資産）額">
          <a:extLst>
            <a:ext uri="{FF2B5EF4-FFF2-40B4-BE49-F238E27FC236}">
              <a16:creationId xmlns:a16="http://schemas.microsoft.com/office/drawing/2014/main" id="{00000000-0008-0000-0E00-000092010000}"/>
            </a:ext>
          </a:extLst>
        </xdr:cNvPr>
        <xdr:cNvSpPr txBox="1"/>
      </xdr:nvSpPr>
      <xdr:spPr>
        <a:xfrm>
          <a:off x="9327095" y="1816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145792</xdr:rowOff>
    </xdr:from>
    <xdr:ext cx="534377" cy="259045"/>
    <xdr:sp macro="" textlink="">
      <xdr:nvSpPr>
        <xdr:cNvPr id="403" name="n_2aveValue【港湾・漁港】&#10;一人当たり有形固定資産（償却資産）額">
          <a:extLst>
            <a:ext uri="{FF2B5EF4-FFF2-40B4-BE49-F238E27FC236}">
              <a16:creationId xmlns:a16="http://schemas.microsoft.com/office/drawing/2014/main" id="{00000000-0008-0000-0E00-000093010000}"/>
            </a:ext>
          </a:extLst>
        </xdr:cNvPr>
        <xdr:cNvSpPr txBox="1"/>
      </xdr:nvSpPr>
      <xdr:spPr>
        <a:xfrm>
          <a:off x="8483111" y="183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126561</xdr:rowOff>
    </xdr:from>
    <xdr:ext cx="599010" cy="259045"/>
    <xdr:sp macro="" textlink="">
      <xdr:nvSpPr>
        <xdr:cNvPr id="404" name="n_1mainValue【港湾・漁港】&#10;一人当たり有形固定資産（償却資産）額">
          <a:extLst>
            <a:ext uri="{FF2B5EF4-FFF2-40B4-BE49-F238E27FC236}">
              <a16:creationId xmlns:a16="http://schemas.microsoft.com/office/drawing/2014/main" id="{00000000-0008-0000-0E00-000094010000}"/>
            </a:ext>
          </a:extLst>
        </xdr:cNvPr>
        <xdr:cNvSpPr txBox="1"/>
      </xdr:nvSpPr>
      <xdr:spPr>
        <a:xfrm>
          <a:off x="9327095" y="1710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739</xdr:rowOff>
    </xdr:from>
    <xdr:ext cx="599010" cy="259045"/>
    <xdr:sp macro="" textlink="">
      <xdr:nvSpPr>
        <xdr:cNvPr id="405" name="n_2mainValue【港湾・漁港】&#10;一人当たり有形固定資産（償却資産）額">
          <a:extLst>
            <a:ext uri="{FF2B5EF4-FFF2-40B4-BE49-F238E27FC236}">
              <a16:creationId xmlns:a16="http://schemas.microsoft.com/office/drawing/2014/main" id="{00000000-0008-0000-0E00-000095010000}"/>
            </a:ext>
          </a:extLst>
        </xdr:cNvPr>
        <xdr:cNvSpPr txBox="1"/>
      </xdr:nvSpPr>
      <xdr:spPr>
        <a:xfrm>
          <a:off x="8450795" y="1714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a:extLst>
            <a:ext uri="{FF2B5EF4-FFF2-40B4-BE49-F238E27FC236}">
              <a16:creationId xmlns:a16="http://schemas.microsoft.com/office/drawing/2014/main" id="{00000000-0008-0000-0E00-0000A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429" name="【認定こども園・幼稚園・保育所】&#10;有形固定資産減価償却率最小値テキスト">
          <a:extLst>
            <a:ext uri="{FF2B5EF4-FFF2-40B4-BE49-F238E27FC236}">
              <a16:creationId xmlns:a16="http://schemas.microsoft.com/office/drawing/2014/main" id="{00000000-0008-0000-0E00-0000AD010000}"/>
            </a:ext>
          </a:extLst>
        </xdr:cNvPr>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431" name="【認定こども園・幼稚園・保育所】&#10;有形固定資産減価償却率最大値テキスト">
          <a:extLst>
            <a:ext uri="{FF2B5EF4-FFF2-40B4-BE49-F238E27FC236}">
              <a16:creationId xmlns:a16="http://schemas.microsoft.com/office/drawing/2014/main" id="{00000000-0008-0000-0E00-0000AF010000}"/>
            </a:ext>
          </a:extLst>
        </xdr:cNvPr>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433" name="【認定こども園・幼稚園・保育所】&#10;有形固定資産減価償却率平均値テキスト">
          <a:extLst>
            <a:ext uri="{FF2B5EF4-FFF2-40B4-BE49-F238E27FC236}">
              <a16:creationId xmlns:a16="http://schemas.microsoft.com/office/drawing/2014/main" id="{00000000-0008-0000-0E00-0000B1010000}"/>
            </a:ext>
          </a:extLst>
        </xdr:cNvPr>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434" name="フローチャート: 判断 433">
          <a:extLst>
            <a:ext uri="{FF2B5EF4-FFF2-40B4-BE49-F238E27FC236}">
              <a16:creationId xmlns:a16="http://schemas.microsoft.com/office/drawing/2014/main" id="{00000000-0008-0000-0E00-0000B2010000}"/>
            </a:ext>
          </a:extLst>
        </xdr:cNvPr>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435" name="フローチャート: 判断 434">
          <a:extLst>
            <a:ext uri="{FF2B5EF4-FFF2-40B4-BE49-F238E27FC236}">
              <a16:creationId xmlns:a16="http://schemas.microsoft.com/office/drawing/2014/main" id="{00000000-0008-0000-0E00-0000B3010000}"/>
            </a:ext>
          </a:extLst>
        </xdr:cNvPr>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436" name="フローチャート: 判断 435">
          <a:extLst>
            <a:ext uri="{FF2B5EF4-FFF2-40B4-BE49-F238E27FC236}">
              <a16:creationId xmlns:a16="http://schemas.microsoft.com/office/drawing/2014/main" id="{00000000-0008-0000-0E00-0000B4010000}"/>
            </a:ext>
          </a:extLst>
        </xdr:cNvPr>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160274</xdr:rowOff>
    </xdr:from>
    <xdr:to>
      <xdr:col>85</xdr:col>
      <xdr:colOff>177800</xdr:colOff>
      <xdr:row>33</xdr:row>
      <xdr:rowOff>90424</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6268700" y="564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113301</xdr:rowOff>
    </xdr:from>
    <xdr:ext cx="405111" cy="259045"/>
    <xdr:sp macro="" textlink="">
      <xdr:nvSpPr>
        <xdr:cNvPr id="443" name="【認定こども園・幼稚園・保育所】&#10;有形固定資産減価償却率該当値テキスト">
          <a:extLst>
            <a:ext uri="{FF2B5EF4-FFF2-40B4-BE49-F238E27FC236}">
              <a16:creationId xmlns:a16="http://schemas.microsoft.com/office/drawing/2014/main" id="{00000000-0008-0000-0E00-0000BB010000}"/>
            </a:ext>
          </a:extLst>
        </xdr:cNvPr>
        <xdr:cNvSpPr txBox="1"/>
      </xdr:nvSpPr>
      <xdr:spPr>
        <a:xfrm>
          <a:off x="16357600" y="5599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164846</xdr:rowOff>
    </xdr:from>
    <xdr:to>
      <xdr:col>81</xdr:col>
      <xdr:colOff>101600</xdr:colOff>
      <xdr:row>33</xdr:row>
      <xdr:rowOff>94996</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5430500" y="56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39624</xdr:rowOff>
    </xdr:from>
    <xdr:to>
      <xdr:col>85</xdr:col>
      <xdr:colOff>127000</xdr:colOff>
      <xdr:row>33</xdr:row>
      <xdr:rowOff>44196</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15481300" y="56974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77978</xdr:rowOff>
    </xdr:from>
    <xdr:to>
      <xdr:col>76</xdr:col>
      <xdr:colOff>165100</xdr:colOff>
      <xdr:row>35</xdr:row>
      <xdr:rowOff>8128</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4541500" y="59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44196</xdr:rowOff>
    </xdr:from>
    <xdr:to>
      <xdr:col>81</xdr:col>
      <xdr:colOff>50800</xdr:colOff>
      <xdr:row>34</xdr:row>
      <xdr:rowOff>128778</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flipV="1">
          <a:off x="14592300" y="570204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6113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111523</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542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24655</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E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E00-0000DC010000}"/>
            </a:ext>
          </a:extLst>
        </xdr:cNvPr>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E00-0000DE01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E00-0000E0010000}"/>
            </a:ext>
          </a:extLst>
        </xdr:cNvPr>
        <xdr:cNvSpPr txBox="1"/>
      </xdr:nvSpPr>
      <xdr:spPr>
        <a:xfrm>
          <a:off x="22199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170180</xdr:rowOff>
    </xdr:from>
    <xdr:to>
      <xdr:col>112</xdr:col>
      <xdr:colOff>38100</xdr:colOff>
      <xdr:row>39</xdr:row>
      <xdr:rowOff>100330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49530</xdr:rowOff>
    </xdr:from>
    <xdr:to>
      <xdr:col>116</xdr:col>
      <xdr:colOff>63500</xdr:colOff>
      <xdr:row>39</xdr:row>
      <xdr:rowOff>133350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1323300" y="6736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xdr:rowOff>
    </xdr:from>
    <xdr:to>
      <xdr:col>107</xdr:col>
      <xdr:colOff>101600</xdr:colOff>
      <xdr:row>40</xdr:row>
      <xdr:rowOff>107950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49530</xdr:rowOff>
    </xdr:from>
    <xdr:to>
      <xdr:col>111</xdr:col>
      <xdr:colOff>177800</xdr:colOff>
      <xdr:row>40</xdr:row>
      <xdr:rowOff>57150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73608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116857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1075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99077</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0199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E00-00000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E00-000010020000}"/>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E00-00001202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E00-000014020000}"/>
            </a:ext>
          </a:extLst>
        </xdr:cNvPr>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43497</xdr:rowOff>
    </xdr:from>
    <xdr:to>
      <xdr:col>85</xdr:col>
      <xdr:colOff>177800</xdr:colOff>
      <xdr:row>57</xdr:row>
      <xdr:rowOff>145097</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6268700" y="98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66374</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E00-00001E020000}"/>
            </a:ext>
          </a:extLst>
        </xdr:cNvPr>
        <xdr:cNvSpPr txBox="1"/>
      </xdr:nvSpPr>
      <xdr:spPr>
        <a:xfrm>
          <a:off x="16357600" y="9667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72072</xdr:rowOff>
    </xdr:from>
    <xdr:to>
      <xdr:col>81</xdr:col>
      <xdr:colOff>101600</xdr:colOff>
      <xdr:row>58</xdr:row>
      <xdr:rowOff>2222</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5430500" y="9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94297</xdr:rowOff>
    </xdr:from>
    <xdr:to>
      <xdr:col>85</xdr:col>
      <xdr:colOff>127000</xdr:colOff>
      <xdr:row>57</xdr:row>
      <xdr:rowOff>122872</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15481300" y="9866947"/>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114935</xdr:rowOff>
    </xdr:from>
    <xdr:to>
      <xdr:col>76</xdr:col>
      <xdr:colOff>165100</xdr:colOff>
      <xdr:row>58</xdr:row>
      <xdr:rowOff>45085</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4541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122872</xdr:rowOff>
    </xdr:from>
    <xdr:to>
      <xdr:col>81</xdr:col>
      <xdr:colOff>50800</xdr:colOff>
      <xdr:row>57</xdr:row>
      <xdr:rowOff>165735</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14592300" y="9895522"/>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547" name="n_1aveValue【学校施設】&#10;有形固定資産減価償却率">
          <a:extLst>
            <a:ext uri="{FF2B5EF4-FFF2-40B4-BE49-F238E27FC236}">
              <a16:creationId xmlns:a16="http://schemas.microsoft.com/office/drawing/2014/main" id="{00000000-0008-0000-0E00-000023020000}"/>
            </a:ext>
          </a:extLst>
        </xdr:cNvPr>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48" name="n_2aveValue【学校施設】&#10;有形固定資産減価償却率">
          <a:extLst>
            <a:ext uri="{FF2B5EF4-FFF2-40B4-BE49-F238E27FC236}">
              <a16:creationId xmlns:a16="http://schemas.microsoft.com/office/drawing/2014/main" id="{00000000-0008-0000-0E00-00002402000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18749</xdr:rowOff>
    </xdr:from>
    <xdr:ext cx="405111" cy="259045"/>
    <xdr:sp macro="" textlink="">
      <xdr:nvSpPr>
        <xdr:cNvPr id="549" name="n_1mainValue【学校施設】&#10;有形固定資産減価償却率">
          <a:extLst>
            <a:ext uri="{FF2B5EF4-FFF2-40B4-BE49-F238E27FC236}">
              <a16:creationId xmlns:a16="http://schemas.microsoft.com/office/drawing/2014/main" id="{00000000-0008-0000-0E00-000025020000}"/>
            </a:ext>
          </a:extLst>
        </xdr:cNvPr>
        <xdr:cNvSpPr txBox="1"/>
      </xdr:nvSpPr>
      <xdr:spPr>
        <a:xfrm>
          <a:off x="15266044" y="961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61612</xdr:rowOff>
    </xdr:from>
    <xdr:ext cx="405111" cy="259045"/>
    <xdr:sp macro="" textlink="">
      <xdr:nvSpPr>
        <xdr:cNvPr id="550" name="n_2mainValue【学校施設】&#10;有形固定資産減価償却率">
          <a:extLst>
            <a:ext uri="{FF2B5EF4-FFF2-40B4-BE49-F238E27FC236}">
              <a16:creationId xmlns:a16="http://schemas.microsoft.com/office/drawing/2014/main" id="{00000000-0008-0000-0E00-000026020000}"/>
            </a:ext>
          </a:extLst>
        </xdr:cNvPr>
        <xdr:cNvSpPr txBox="1"/>
      </xdr:nvSpPr>
      <xdr:spPr>
        <a:xfrm>
          <a:off x="14389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78" name="【学校施設】&#10;一人当たり面積最小値テキスト">
          <a:extLst>
            <a:ext uri="{FF2B5EF4-FFF2-40B4-BE49-F238E27FC236}">
              <a16:creationId xmlns:a16="http://schemas.microsoft.com/office/drawing/2014/main" id="{00000000-0008-0000-0E00-000042020000}"/>
            </a:ext>
          </a:extLst>
        </xdr:cNvPr>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80" name="【学校施設】&#10;一人当たり面積最大値テキスト">
          <a:extLst>
            <a:ext uri="{FF2B5EF4-FFF2-40B4-BE49-F238E27FC236}">
              <a16:creationId xmlns:a16="http://schemas.microsoft.com/office/drawing/2014/main" id="{00000000-0008-0000-0E00-000044020000}"/>
            </a:ext>
          </a:extLst>
        </xdr:cNvPr>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582" name="【学校施設】&#10;一人当たり面積平均値テキスト">
          <a:extLst>
            <a:ext uri="{FF2B5EF4-FFF2-40B4-BE49-F238E27FC236}">
              <a16:creationId xmlns:a16="http://schemas.microsoft.com/office/drawing/2014/main" id="{00000000-0008-0000-0E00-000046020000}"/>
            </a:ext>
          </a:extLst>
        </xdr:cNvPr>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65133</xdr:rowOff>
    </xdr:from>
    <xdr:to>
      <xdr:col>116</xdr:col>
      <xdr:colOff>114300</xdr:colOff>
      <xdr:row>55</xdr:row>
      <xdr:rowOff>166733</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21107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151510</xdr:rowOff>
    </xdr:from>
    <xdr:ext cx="469744" cy="259045"/>
    <xdr:sp macro="" textlink="">
      <xdr:nvSpPr>
        <xdr:cNvPr id="592" name="【学校施設】&#10;一人当たり面積該当値テキスト">
          <a:extLst>
            <a:ext uri="{FF2B5EF4-FFF2-40B4-BE49-F238E27FC236}">
              <a16:creationId xmlns:a16="http://schemas.microsoft.com/office/drawing/2014/main" id="{00000000-0008-0000-0E00-000050020000}"/>
            </a:ext>
          </a:extLst>
        </xdr:cNvPr>
        <xdr:cNvSpPr txBox="1"/>
      </xdr:nvSpPr>
      <xdr:spPr>
        <a:xfrm>
          <a:off x="22199600" y="940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83094</xdr:rowOff>
    </xdr:from>
    <xdr:to>
      <xdr:col>112</xdr:col>
      <xdr:colOff>38100</xdr:colOff>
      <xdr:row>57</xdr:row>
      <xdr:rowOff>13244</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1272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115933</xdr:rowOff>
    </xdr:from>
    <xdr:to>
      <xdr:col>116</xdr:col>
      <xdr:colOff>63500</xdr:colOff>
      <xdr:row>56</xdr:row>
      <xdr:rowOff>133894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1323300" y="9545683"/>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89626</xdr:rowOff>
    </xdr:from>
    <xdr:to>
      <xdr:col>107</xdr:col>
      <xdr:colOff>101600</xdr:colOff>
      <xdr:row>57</xdr:row>
      <xdr:rowOff>19776</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0383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133894</xdr:rowOff>
    </xdr:from>
    <xdr:to>
      <xdr:col>111</xdr:col>
      <xdr:colOff>177800</xdr:colOff>
      <xdr:row>56</xdr:row>
      <xdr:rowOff>140426</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20434300" y="9735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94178</xdr:rowOff>
    </xdr:from>
    <xdr:ext cx="469744" cy="259045"/>
    <xdr:sp macro="" textlink="">
      <xdr:nvSpPr>
        <xdr:cNvPr id="597" name="n_1aveValue【学校施設】&#10;一人当たり面積">
          <a:extLst>
            <a:ext uri="{FF2B5EF4-FFF2-40B4-BE49-F238E27FC236}">
              <a16:creationId xmlns:a16="http://schemas.microsoft.com/office/drawing/2014/main" id="{00000000-0008-0000-0E00-000055020000}"/>
            </a:ext>
          </a:extLst>
        </xdr:cNvPr>
        <xdr:cNvSpPr txBox="1"/>
      </xdr:nvSpPr>
      <xdr:spPr>
        <a:xfrm>
          <a:off x="210757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68053</xdr:rowOff>
    </xdr:from>
    <xdr:ext cx="469744" cy="259045"/>
    <xdr:sp macro="" textlink="">
      <xdr:nvSpPr>
        <xdr:cNvPr id="598" name="n_2aveValue【学校施設】&#10;一人当たり面積">
          <a:extLst>
            <a:ext uri="{FF2B5EF4-FFF2-40B4-BE49-F238E27FC236}">
              <a16:creationId xmlns:a16="http://schemas.microsoft.com/office/drawing/2014/main" id="{00000000-0008-0000-0E00-000056020000}"/>
            </a:ext>
          </a:extLst>
        </xdr:cNvPr>
        <xdr:cNvSpPr txBox="1"/>
      </xdr:nvSpPr>
      <xdr:spPr>
        <a:xfrm>
          <a:off x="201994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29771</xdr:rowOff>
    </xdr:from>
    <xdr:ext cx="469744" cy="259045"/>
    <xdr:sp macro="" textlink="">
      <xdr:nvSpPr>
        <xdr:cNvPr id="599" name="n_1mainValue【学校施設】&#10;一人当たり面積">
          <a:extLst>
            <a:ext uri="{FF2B5EF4-FFF2-40B4-BE49-F238E27FC236}">
              <a16:creationId xmlns:a16="http://schemas.microsoft.com/office/drawing/2014/main" id="{00000000-0008-0000-0E00-000057020000}"/>
            </a:ext>
          </a:extLst>
        </xdr:cNvPr>
        <xdr:cNvSpPr txBox="1"/>
      </xdr:nvSpPr>
      <xdr:spPr>
        <a:xfrm>
          <a:off x="21075727" y="945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36303</xdr:rowOff>
    </xdr:from>
    <xdr:ext cx="469744" cy="259045"/>
    <xdr:sp macro="" textlink="">
      <xdr:nvSpPr>
        <xdr:cNvPr id="600" name="n_2mainValue【学校施設】&#10;一人当たり面積">
          <a:extLst>
            <a:ext uri="{FF2B5EF4-FFF2-40B4-BE49-F238E27FC236}">
              <a16:creationId xmlns:a16="http://schemas.microsoft.com/office/drawing/2014/main" id="{00000000-0008-0000-0E00-000058020000}"/>
            </a:ext>
          </a:extLst>
        </xdr:cNvPr>
        <xdr:cNvSpPr txBox="1"/>
      </xdr:nvSpPr>
      <xdr:spPr>
        <a:xfrm>
          <a:off x="20199427" y="94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a:extLst>
            <a:ext uri="{FF2B5EF4-FFF2-40B4-BE49-F238E27FC236}">
              <a16:creationId xmlns:a16="http://schemas.microsoft.com/office/drawing/2014/main" id="{00000000-0008-0000-0E00-00007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626" name="【児童館】&#10;有形固定資産減価償却率最小値テキスト">
          <a:extLst>
            <a:ext uri="{FF2B5EF4-FFF2-40B4-BE49-F238E27FC236}">
              <a16:creationId xmlns:a16="http://schemas.microsoft.com/office/drawing/2014/main" id="{00000000-0008-0000-0E00-000072020000}"/>
            </a:ext>
          </a:extLst>
        </xdr:cNvPr>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8" name="【児童館】&#10;有形固定資産減価償却率最大値テキスト">
          <a:extLst>
            <a:ext uri="{FF2B5EF4-FFF2-40B4-BE49-F238E27FC236}">
              <a16:creationId xmlns:a16="http://schemas.microsoft.com/office/drawing/2014/main" id="{00000000-0008-0000-0E00-000074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630" name="【児童館】&#10;有形固定資産減価償却率平均値テキスト">
          <a:extLst>
            <a:ext uri="{FF2B5EF4-FFF2-40B4-BE49-F238E27FC236}">
              <a16:creationId xmlns:a16="http://schemas.microsoft.com/office/drawing/2014/main" id="{00000000-0008-0000-0E00-000076020000}"/>
            </a:ext>
          </a:extLst>
        </xdr:cNvPr>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6268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151147</xdr:rowOff>
    </xdr:from>
    <xdr:ext cx="405111" cy="259045"/>
    <xdr:sp macro="" textlink="">
      <xdr:nvSpPr>
        <xdr:cNvPr id="640" name="【児童館】&#10;有形固定資産減価償却率該当値テキスト">
          <a:extLst>
            <a:ext uri="{FF2B5EF4-FFF2-40B4-BE49-F238E27FC236}">
              <a16:creationId xmlns:a16="http://schemas.microsoft.com/office/drawing/2014/main" id="{00000000-0008-0000-0E00-000080020000}"/>
            </a:ext>
          </a:extLst>
        </xdr:cNvPr>
        <xdr:cNvSpPr txBox="1"/>
      </xdr:nvSpPr>
      <xdr:spPr>
        <a:xfrm>
          <a:off x="16357600"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118745</xdr:rowOff>
    </xdr:from>
    <xdr:to>
      <xdr:col>81</xdr:col>
      <xdr:colOff>101600</xdr:colOff>
      <xdr:row>82</xdr:row>
      <xdr:rowOff>48895</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5430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169545</xdr:rowOff>
    </xdr:from>
    <xdr:to>
      <xdr:col>85</xdr:col>
      <xdr:colOff>127000</xdr:colOff>
      <xdr:row>82</xdr:row>
      <xdr:rowOff>7620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5481300" y="140569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122555</xdr:rowOff>
    </xdr:from>
    <xdr:to>
      <xdr:col>76</xdr:col>
      <xdr:colOff>165100</xdr:colOff>
      <xdr:row>78</xdr:row>
      <xdr:rowOff>52705</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4541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1905</xdr:rowOff>
    </xdr:from>
    <xdr:to>
      <xdr:col>81</xdr:col>
      <xdr:colOff>50800</xdr:colOff>
      <xdr:row>81</xdr:row>
      <xdr:rowOff>169545</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4592300" y="13375005"/>
          <a:ext cx="889000" cy="6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118127</xdr:rowOff>
    </xdr:from>
    <xdr:ext cx="405111" cy="259045"/>
    <xdr:sp macro="" textlink="">
      <xdr:nvSpPr>
        <xdr:cNvPr id="645" name="n_1aveValue【児童館】&#10;有形固定資産減価償却率">
          <a:extLst>
            <a:ext uri="{FF2B5EF4-FFF2-40B4-BE49-F238E27FC236}">
              <a16:creationId xmlns:a16="http://schemas.microsoft.com/office/drawing/2014/main" id="{00000000-0008-0000-0E00-000085020000}"/>
            </a:ext>
          </a:extLst>
        </xdr:cNvPr>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20972</xdr:rowOff>
    </xdr:from>
    <xdr:ext cx="405111" cy="259045"/>
    <xdr:sp macro="" textlink="">
      <xdr:nvSpPr>
        <xdr:cNvPr id="646" name="n_2aveValue【児童館】&#10;有形固定資産減価償却率">
          <a:extLst>
            <a:ext uri="{FF2B5EF4-FFF2-40B4-BE49-F238E27FC236}">
              <a16:creationId xmlns:a16="http://schemas.microsoft.com/office/drawing/2014/main" id="{00000000-0008-0000-0E00-000086020000}"/>
            </a:ext>
          </a:extLst>
        </xdr:cNvPr>
        <xdr:cNvSpPr txBox="1"/>
      </xdr:nvSpPr>
      <xdr:spPr>
        <a:xfrm>
          <a:off x="14389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65422</xdr:rowOff>
    </xdr:from>
    <xdr:ext cx="405111" cy="259045"/>
    <xdr:sp macro="" textlink="">
      <xdr:nvSpPr>
        <xdr:cNvPr id="647" name="n_1mainValue【児童館】&#10;有形固定資産減価償却率">
          <a:extLst>
            <a:ext uri="{FF2B5EF4-FFF2-40B4-BE49-F238E27FC236}">
              <a16:creationId xmlns:a16="http://schemas.microsoft.com/office/drawing/2014/main" id="{00000000-0008-0000-0E00-000087020000}"/>
            </a:ext>
          </a:extLst>
        </xdr:cNvPr>
        <xdr:cNvSpPr txBox="1"/>
      </xdr:nvSpPr>
      <xdr:spPr>
        <a:xfrm>
          <a:off x="15266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69232</xdr:rowOff>
    </xdr:from>
    <xdr:ext cx="405111" cy="259045"/>
    <xdr:sp macro="" textlink="">
      <xdr:nvSpPr>
        <xdr:cNvPr id="648" name="n_2mainValue【児童館】&#10;有形固定資産減価償却率">
          <a:extLst>
            <a:ext uri="{FF2B5EF4-FFF2-40B4-BE49-F238E27FC236}">
              <a16:creationId xmlns:a16="http://schemas.microsoft.com/office/drawing/2014/main" id="{00000000-0008-0000-0E00-000088020000}"/>
            </a:ext>
          </a:extLst>
        </xdr:cNvPr>
        <xdr:cNvSpPr txBox="1"/>
      </xdr:nvSpPr>
      <xdr:spPr>
        <a:xfrm>
          <a:off x="14389744" y="1309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a:extLst>
            <a:ext uri="{FF2B5EF4-FFF2-40B4-BE49-F238E27FC236}">
              <a16:creationId xmlns:a16="http://schemas.microsoft.com/office/drawing/2014/main" id="{00000000-0008-0000-0E00-00009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3" name="【児童館】&#10;一人当たり面積最小値テキスト">
          <a:extLst>
            <a:ext uri="{FF2B5EF4-FFF2-40B4-BE49-F238E27FC236}">
              <a16:creationId xmlns:a16="http://schemas.microsoft.com/office/drawing/2014/main" id="{00000000-0008-0000-0E00-0000A1020000}"/>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75" name="【児童館】&#10;一人当たり面積最大値テキスト">
          <a:extLst>
            <a:ext uri="{FF2B5EF4-FFF2-40B4-BE49-F238E27FC236}">
              <a16:creationId xmlns:a16="http://schemas.microsoft.com/office/drawing/2014/main" id="{00000000-0008-0000-0E00-0000A3020000}"/>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77" name="【児童館】&#10;一人当たり面積平均値テキスト">
          <a:extLst>
            <a:ext uri="{FF2B5EF4-FFF2-40B4-BE49-F238E27FC236}">
              <a16:creationId xmlns:a16="http://schemas.microsoft.com/office/drawing/2014/main" id="{00000000-0008-0000-0E00-0000A5020000}"/>
            </a:ext>
          </a:extLst>
        </xdr:cNvPr>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87" name="【児童館】&#10;一人当たり面積該当値テキスト">
          <a:extLst>
            <a:ext uri="{FF2B5EF4-FFF2-40B4-BE49-F238E27FC236}">
              <a16:creationId xmlns:a16="http://schemas.microsoft.com/office/drawing/2014/main" id="{00000000-0008-0000-0E00-0000AF020000}"/>
            </a:ext>
          </a:extLst>
        </xdr:cNvPr>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83</xdr:row>
      <xdr:rowOff>19050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1323300" y="14097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85</xdr:row>
      <xdr:rowOff>19050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flipV="1">
          <a:off x="20434300" y="142494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692" name="n_1aveValue【児童館】&#10;一人当たり面積">
          <a:extLst>
            <a:ext uri="{FF2B5EF4-FFF2-40B4-BE49-F238E27FC236}">
              <a16:creationId xmlns:a16="http://schemas.microsoft.com/office/drawing/2014/main" id="{00000000-0008-0000-0E00-0000B402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93" name="n_2aveValue【児童館】&#10;一人当たり面積">
          <a:extLst>
            <a:ext uri="{FF2B5EF4-FFF2-40B4-BE49-F238E27FC236}">
              <a16:creationId xmlns:a16="http://schemas.microsoft.com/office/drawing/2014/main" id="{00000000-0008-0000-0E00-0000B5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60977</xdr:rowOff>
    </xdr:from>
    <xdr:ext cx="469744" cy="259045"/>
    <xdr:sp macro="" textlink="">
      <xdr:nvSpPr>
        <xdr:cNvPr id="694" name="n_1mainValue【児童館】&#10;一人当たり面積">
          <a:extLst>
            <a:ext uri="{FF2B5EF4-FFF2-40B4-BE49-F238E27FC236}">
              <a16:creationId xmlns:a16="http://schemas.microsoft.com/office/drawing/2014/main" id="{00000000-0008-0000-0E00-0000B6020000}"/>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95" name="n_2mainValue【児童館】&#10;一人当たり面積">
          <a:extLst>
            <a:ext uri="{FF2B5EF4-FFF2-40B4-BE49-F238E27FC236}">
              <a16:creationId xmlns:a16="http://schemas.microsoft.com/office/drawing/2014/main" id="{00000000-0008-0000-0E00-0000B7020000}"/>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a:extLst>
            <a:ext uri="{FF2B5EF4-FFF2-40B4-BE49-F238E27FC236}">
              <a16:creationId xmlns:a16="http://schemas.microsoft.com/office/drawing/2014/main" id="{00000000-0008-0000-0E00-0000C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721" name="【公民館】&#10;有形固定資産減価償却率最小値テキスト">
          <a:extLst>
            <a:ext uri="{FF2B5EF4-FFF2-40B4-BE49-F238E27FC236}">
              <a16:creationId xmlns:a16="http://schemas.microsoft.com/office/drawing/2014/main" id="{00000000-0008-0000-0E00-0000D1020000}"/>
            </a:ext>
          </a:extLst>
        </xdr:cNvPr>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723" name="【公民館】&#10;有形固定資産減価償却率最大値テキスト">
          <a:extLst>
            <a:ext uri="{FF2B5EF4-FFF2-40B4-BE49-F238E27FC236}">
              <a16:creationId xmlns:a16="http://schemas.microsoft.com/office/drawing/2014/main" id="{00000000-0008-0000-0E00-0000D3020000}"/>
            </a:ext>
          </a:extLst>
        </xdr:cNvPr>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158766</xdr:rowOff>
    </xdr:from>
    <xdr:ext cx="405111" cy="259045"/>
    <xdr:sp macro="" textlink="">
      <xdr:nvSpPr>
        <xdr:cNvPr id="725" name="【公民館】&#10;有形固定資産減価償却率平均値テキスト">
          <a:extLst>
            <a:ext uri="{FF2B5EF4-FFF2-40B4-BE49-F238E27FC236}">
              <a16:creationId xmlns:a16="http://schemas.microsoft.com/office/drawing/2014/main" id="{00000000-0008-0000-0E00-0000D5020000}"/>
            </a:ext>
          </a:extLst>
        </xdr:cNvPr>
        <xdr:cNvSpPr txBox="1"/>
      </xdr:nvSpPr>
      <xdr:spPr>
        <a:xfrm>
          <a:off x="16357600" y="1747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101600</xdr:rowOff>
    </xdr:from>
    <xdr:to>
      <xdr:col>85</xdr:col>
      <xdr:colOff>177800</xdr:colOff>
      <xdr:row>104</xdr:row>
      <xdr:rowOff>31750</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6268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80027</xdr:rowOff>
    </xdr:from>
    <xdr:ext cx="405111" cy="259045"/>
    <xdr:sp macro="" textlink="">
      <xdr:nvSpPr>
        <xdr:cNvPr id="735" name="【公民館】&#10;有形固定資産減価償却率該当値テキスト">
          <a:extLst>
            <a:ext uri="{FF2B5EF4-FFF2-40B4-BE49-F238E27FC236}">
              <a16:creationId xmlns:a16="http://schemas.microsoft.com/office/drawing/2014/main" id="{00000000-0008-0000-0E00-0000DF020000}"/>
            </a:ext>
          </a:extLst>
        </xdr:cNvPr>
        <xdr:cNvSpPr txBox="1"/>
      </xdr:nvSpPr>
      <xdr:spPr>
        <a:xfrm>
          <a:off x="16357600"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152400</xdr:rowOff>
    </xdr:from>
    <xdr:to>
      <xdr:col>85</xdr:col>
      <xdr:colOff>127000</xdr:colOff>
      <xdr:row>104</xdr:row>
      <xdr:rowOff>41911</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5481300" y="178117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121920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14592300" y="178727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740" name="n_1aveValue【公民館】&#10;有形固定資産減価償却率">
          <a:extLst>
            <a:ext uri="{FF2B5EF4-FFF2-40B4-BE49-F238E27FC236}">
              <a16:creationId xmlns:a16="http://schemas.microsoft.com/office/drawing/2014/main" id="{00000000-0008-0000-0E00-0000E4020000}"/>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741" name="n_2aveValue【公民館】&#10;有形固定資産減価償却率">
          <a:extLst>
            <a:ext uri="{FF2B5EF4-FFF2-40B4-BE49-F238E27FC236}">
              <a16:creationId xmlns:a16="http://schemas.microsoft.com/office/drawing/2014/main" id="{00000000-0008-0000-0E00-0000E5020000}"/>
            </a:ext>
          </a:extLst>
        </xdr:cNvPr>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83838</xdr:rowOff>
    </xdr:from>
    <xdr:ext cx="405111" cy="259045"/>
    <xdr:sp macro="" textlink="">
      <xdr:nvSpPr>
        <xdr:cNvPr id="742" name="n_1mainValue【公民館】&#10;有形固定資産減価償却率">
          <a:extLst>
            <a:ext uri="{FF2B5EF4-FFF2-40B4-BE49-F238E27FC236}">
              <a16:creationId xmlns:a16="http://schemas.microsoft.com/office/drawing/2014/main" id="{00000000-0008-0000-0E00-0000E6020000}"/>
            </a:ext>
          </a:extLst>
        </xdr:cNvPr>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743" name="n_2mainValue【公民館】&#10;有形固定資産減価償却率">
          <a:extLst>
            <a:ext uri="{FF2B5EF4-FFF2-40B4-BE49-F238E27FC236}">
              <a16:creationId xmlns:a16="http://schemas.microsoft.com/office/drawing/2014/main" id="{00000000-0008-0000-0E00-0000E7020000}"/>
            </a:ext>
          </a:extLst>
        </xdr:cNvPr>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公民館】&#10;一人当たり面積グラフ枠">
          <a:extLst>
            <a:ext uri="{FF2B5EF4-FFF2-40B4-BE49-F238E27FC236}">
              <a16:creationId xmlns:a16="http://schemas.microsoft.com/office/drawing/2014/main" id="{00000000-0008-0000-0E00-0000F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66" name="【公民館】&#10;一人当たり面積最小値テキスト">
          <a:extLst>
            <a:ext uri="{FF2B5EF4-FFF2-40B4-BE49-F238E27FC236}">
              <a16:creationId xmlns:a16="http://schemas.microsoft.com/office/drawing/2014/main" id="{00000000-0008-0000-0E00-0000FE02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768" name="【公民館】&#10;一人当たり面積最大値テキスト">
          <a:extLst>
            <a:ext uri="{FF2B5EF4-FFF2-40B4-BE49-F238E27FC236}">
              <a16:creationId xmlns:a16="http://schemas.microsoft.com/office/drawing/2014/main" id="{00000000-0008-0000-0E00-000000030000}"/>
            </a:ext>
          </a:extLst>
        </xdr:cNvPr>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770" name="【公民館】&#10;一人当たり面積平均値テキスト">
          <a:extLst>
            <a:ext uri="{FF2B5EF4-FFF2-40B4-BE49-F238E27FC236}">
              <a16:creationId xmlns:a16="http://schemas.microsoft.com/office/drawing/2014/main" id="{00000000-0008-0000-0E00-000002030000}"/>
            </a:ext>
          </a:extLst>
        </xdr:cNvPr>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89408</xdr:rowOff>
    </xdr:from>
    <xdr:to>
      <xdr:col>116</xdr:col>
      <xdr:colOff>114300</xdr:colOff>
      <xdr:row>101</xdr:row>
      <xdr:rowOff>19558</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221107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42435</xdr:rowOff>
    </xdr:from>
    <xdr:ext cx="469744" cy="259045"/>
    <xdr:sp macro="" textlink="">
      <xdr:nvSpPr>
        <xdr:cNvPr id="780" name="【公民館】&#10;一人当たり面積該当値テキスト">
          <a:extLst>
            <a:ext uri="{FF2B5EF4-FFF2-40B4-BE49-F238E27FC236}">
              <a16:creationId xmlns:a16="http://schemas.microsoft.com/office/drawing/2014/main" id="{00000000-0008-0000-0E00-00000C030000}"/>
            </a:ext>
          </a:extLst>
        </xdr:cNvPr>
        <xdr:cNvSpPr txBox="1"/>
      </xdr:nvSpPr>
      <xdr:spPr>
        <a:xfrm>
          <a:off x="22199600" y="1718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84837</xdr:rowOff>
    </xdr:from>
    <xdr:to>
      <xdr:col>112</xdr:col>
      <xdr:colOff>38100</xdr:colOff>
      <xdr:row>101</xdr:row>
      <xdr:rowOff>14987</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212725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135637</xdr:rowOff>
    </xdr:from>
    <xdr:to>
      <xdr:col>116</xdr:col>
      <xdr:colOff>63500</xdr:colOff>
      <xdr:row>100</xdr:row>
      <xdr:rowOff>140208</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21323300" y="172806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103124</xdr:rowOff>
    </xdr:from>
    <xdr:to>
      <xdr:col>107</xdr:col>
      <xdr:colOff>101600</xdr:colOff>
      <xdr:row>101</xdr:row>
      <xdr:rowOff>33274</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20383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135637</xdr:rowOff>
    </xdr:from>
    <xdr:to>
      <xdr:col>111</xdr:col>
      <xdr:colOff>177800</xdr:colOff>
      <xdr:row>100</xdr:row>
      <xdr:rowOff>153924</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20434300" y="17280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49547</xdr:rowOff>
    </xdr:from>
    <xdr:ext cx="469744" cy="259045"/>
    <xdr:sp macro="" textlink="">
      <xdr:nvSpPr>
        <xdr:cNvPr id="785" name="n_1aveValue【公民館】&#10;一人当たり面積">
          <a:extLst>
            <a:ext uri="{FF2B5EF4-FFF2-40B4-BE49-F238E27FC236}">
              <a16:creationId xmlns:a16="http://schemas.microsoft.com/office/drawing/2014/main" id="{00000000-0008-0000-0E00-000011030000}"/>
            </a:ext>
          </a:extLst>
        </xdr:cNvPr>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8399</xdr:rowOff>
    </xdr:from>
    <xdr:ext cx="469744" cy="259045"/>
    <xdr:sp macro="" textlink="">
      <xdr:nvSpPr>
        <xdr:cNvPr id="786" name="n_2aveValue【公民館】&#10;一人当たり面積">
          <a:extLst>
            <a:ext uri="{FF2B5EF4-FFF2-40B4-BE49-F238E27FC236}">
              <a16:creationId xmlns:a16="http://schemas.microsoft.com/office/drawing/2014/main" id="{00000000-0008-0000-0E00-000012030000}"/>
            </a:ext>
          </a:extLst>
        </xdr:cNvPr>
        <xdr:cNvSpPr txBox="1"/>
      </xdr:nvSpPr>
      <xdr:spPr>
        <a:xfrm>
          <a:off x="201994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31514</xdr:rowOff>
    </xdr:from>
    <xdr:ext cx="469744" cy="259045"/>
    <xdr:sp macro="" textlink="">
      <xdr:nvSpPr>
        <xdr:cNvPr id="787" name="n_1mainValue【公民館】&#10;一人当たり面積">
          <a:extLst>
            <a:ext uri="{FF2B5EF4-FFF2-40B4-BE49-F238E27FC236}">
              <a16:creationId xmlns:a16="http://schemas.microsoft.com/office/drawing/2014/main" id="{00000000-0008-0000-0E00-000013030000}"/>
            </a:ext>
          </a:extLst>
        </xdr:cNvPr>
        <xdr:cNvSpPr txBox="1"/>
      </xdr:nvSpPr>
      <xdr:spPr>
        <a:xfrm>
          <a:off x="21075727" y="1700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49801</xdr:rowOff>
    </xdr:from>
    <xdr:ext cx="469744" cy="259045"/>
    <xdr:sp macro="" textlink="">
      <xdr:nvSpPr>
        <xdr:cNvPr id="788" name="n_2mainValue【公民館】&#10;一人当たり面積">
          <a:extLst>
            <a:ext uri="{FF2B5EF4-FFF2-40B4-BE49-F238E27FC236}">
              <a16:creationId xmlns:a16="http://schemas.microsoft.com/office/drawing/2014/main" id="{00000000-0008-0000-0E00-000014030000}"/>
            </a:ext>
          </a:extLst>
        </xdr:cNvPr>
        <xdr:cNvSpPr txBox="1"/>
      </xdr:nvSpPr>
      <xdr:spPr>
        <a:xfrm>
          <a:off x="20199427"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表中</a:t>
          </a:r>
          <a:r>
            <a:rPr kumimoji="1" lang="ja-JP" altLang="en-US"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学校施設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一人当たり面積　「</a:t>
          </a:r>
          <a:r>
            <a:rPr kumimoji="1" lang="en-US" altLang="ja-JP" sz="1300">
              <a:solidFill>
                <a:schemeClr val="dk1"/>
              </a:solidFill>
              <a:effectLst/>
              <a:latin typeface="+mn-lt"/>
              <a:ea typeface="+mn-ea"/>
              <a:cs typeface="+mn-cs"/>
            </a:rPr>
            <a:t>1.954</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1.857</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a:t>
          </a:r>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公営住宅</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一人当たり面積　「</a:t>
          </a:r>
          <a:r>
            <a:rPr kumimoji="1" lang="en-US" altLang="ja-JP" sz="1300">
              <a:solidFill>
                <a:schemeClr val="dk1"/>
              </a:solidFill>
              <a:effectLst/>
              <a:latin typeface="+mn-lt"/>
              <a:ea typeface="+mn-ea"/>
              <a:cs typeface="+mn-cs"/>
            </a:rPr>
            <a:t>2.443</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2.358</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に修正する。</a:t>
          </a:r>
          <a:endParaRPr lang="ja-JP" altLang="ja-JP" sz="1300">
            <a:effectLst/>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「認定こども園、幼稚園、保育所」、「学校施設」、「公営住宅」における有形固定資産減価償却率が類似団体と比べて高い要因として、高度経済成長期（</a:t>
          </a:r>
          <a:r>
            <a:rPr kumimoji="1" lang="en-US" altLang="ja-JP" sz="1300">
              <a:latin typeface="ＭＳ Ｐゴシック" panose="020B0600070205080204" pitchFamily="50" charset="-128"/>
              <a:ea typeface="ＭＳ Ｐゴシック" panose="020B0600070205080204" pitchFamily="50" charset="-128"/>
            </a:rPr>
            <a:t>1955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1973</a:t>
          </a:r>
          <a:r>
            <a:rPr kumimoji="1" lang="ja-JP" altLang="en-US" sz="1300">
              <a:latin typeface="ＭＳ Ｐゴシック" panose="020B0600070205080204" pitchFamily="50" charset="-128"/>
              <a:ea typeface="ＭＳ Ｐゴシック" panose="020B0600070205080204" pitchFamily="50" charset="-128"/>
            </a:rPr>
            <a:t>年）に整備した施設の更新時期が一斉に到来していることが挙げられる。「認定こども園、幼稚園、保育園」については、幼稚園の統廃合や保育所の民営化を進めていることもあり、有形固定資産減価償却率並びに一人当たり面積は今後は減少することが見込まれる。また、「学校施設」については個別施設計画の策定と、それに基づいた長寿命化対策を進めていくため有形固定資産減価償却率は横ばいとなることが見込まれる。「公営住宅」については昨年度に引き続き計画的な建替えと廃止を進めていることから有形固定資産減価償却率並びに一人当たり面積は減少することが見込まれる。なお、児童館については学校の空き教室等を利用した学童保育施設（児童クラブ）が今後増加することが見込まれるため、当面の間は増加すると推測でき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xdr:rowOff>
    </xdr:from>
    <xdr:to>
      <xdr:col>24</xdr:col>
      <xdr:colOff>114300</xdr:colOff>
      <xdr:row>36</xdr:row>
      <xdr:rowOff>117475</xdr:rowOff>
    </xdr:to>
    <xdr:sp macro="" textlink="">
      <xdr:nvSpPr>
        <xdr:cNvPr id="69" name="楕円 68">
          <a:extLst>
            <a:ext uri="{FF2B5EF4-FFF2-40B4-BE49-F238E27FC236}">
              <a16:creationId xmlns:a16="http://schemas.microsoft.com/office/drawing/2014/main" id="{00000000-0008-0000-0F00-000045000000}"/>
            </a:ext>
          </a:extLst>
        </xdr:cNvPr>
        <xdr:cNvSpPr/>
      </xdr:nvSpPr>
      <xdr:spPr>
        <a:xfrm>
          <a:off x="4584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38752</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F00-000046000000}"/>
            </a:ext>
          </a:extLst>
        </xdr:cNvPr>
        <xdr:cNvSpPr txBox="1"/>
      </xdr:nvSpPr>
      <xdr:spPr>
        <a:xfrm>
          <a:off x="467360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53975</xdr:rowOff>
    </xdr:from>
    <xdr:to>
      <xdr:col>20</xdr:col>
      <xdr:colOff>38100</xdr:colOff>
      <xdr:row>36</xdr:row>
      <xdr:rowOff>155575</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66675</xdr:rowOff>
    </xdr:from>
    <xdr:to>
      <xdr:col>24</xdr:col>
      <xdr:colOff>63500</xdr:colOff>
      <xdr:row>36</xdr:row>
      <xdr:rowOff>104775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3797300" y="62388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92075</xdr:rowOff>
    </xdr:from>
    <xdr:to>
      <xdr:col>15</xdr:col>
      <xdr:colOff>101600</xdr:colOff>
      <xdr:row>37</xdr:row>
      <xdr:rowOff>22225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2857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142875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2908300" y="6276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152417</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652</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13352</xdr:rowOff>
    </xdr:from>
    <xdr:ext cx="405111" cy="259045"/>
    <xdr:sp macro="" textlink="">
      <xdr:nvSpPr>
        <xdr:cNvPr id="78" name="n_2main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F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F00-000067000000}"/>
            </a:ext>
          </a:extLst>
        </xdr:cNvPr>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F00-000069000000}"/>
            </a:ext>
          </a:extLst>
        </xdr:cNvPr>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F00-00006B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17" name="【図書館】&#10;一人当たり面積該当値テキスト">
          <a:extLst>
            <a:ext uri="{FF2B5EF4-FFF2-40B4-BE49-F238E27FC236}">
              <a16:creationId xmlns:a16="http://schemas.microsoft.com/office/drawing/2014/main" id="{00000000-0008-0000-0F00-000075000000}"/>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101600</xdr:rowOff>
    </xdr:from>
    <xdr:to>
      <xdr:col>50</xdr:col>
      <xdr:colOff>165100</xdr:colOff>
      <xdr:row>38</xdr:row>
      <xdr:rowOff>31750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958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152400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9639300" y="6477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101600</xdr:rowOff>
    </xdr:from>
    <xdr:to>
      <xdr:col>46</xdr:col>
      <xdr:colOff>38100</xdr:colOff>
      <xdr:row>38</xdr:row>
      <xdr:rowOff>31750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869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152400</xdr:rowOff>
    </xdr:from>
    <xdr:to>
      <xdr:col>50</xdr:col>
      <xdr:colOff>114300</xdr:colOff>
      <xdr:row>37</xdr:row>
      <xdr:rowOff>152400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8750300" y="649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2" name="n_1aveValue【図書館】&#10;一人当たり面積">
          <a:extLst>
            <a:ext uri="{FF2B5EF4-FFF2-40B4-BE49-F238E27FC236}">
              <a16:creationId xmlns:a16="http://schemas.microsoft.com/office/drawing/2014/main" id="{00000000-0008-0000-0F00-00007A000000}"/>
            </a:ext>
          </a:extLst>
        </xdr:cNvPr>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60977</xdr:rowOff>
    </xdr:from>
    <xdr:ext cx="469744" cy="259045"/>
    <xdr:sp macro="" textlink="">
      <xdr:nvSpPr>
        <xdr:cNvPr id="123" name="n_2aveValue【図書館】&#10;一人当たり面積">
          <a:extLst>
            <a:ext uri="{FF2B5EF4-FFF2-40B4-BE49-F238E27FC236}">
              <a16:creationId xmlns:a16="http://schemas.microsoft.com/office/drawing/2014/main" id="{00000000-0008-0000-0F00-00007B000000}"/>
            </a:ext>
          </a:extLst>
        </xdr:cNvPr>
        <xdr:cNvSpPr txBox="1"/>
      </xdr:nvSpPr>
      <xdr:spPr>
        <a:xfrm>
          <a:off x="8515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48277</xdr:rowOff>
    </xdr:from>
    <xdr:ext cx="469744" cy="259045"/>
    <xdr:sp macro="" textlink="">
      <xdr:nvSpPr>
        <xdr:cNvPr id="124" name="n_1mainValue【図書館】&#10;一人当たり面積">
          <a:extLst>
            <a:ext uri="{FF2B5EF4-FFF2-40B4-BE49-F238E27FC236}">
              <a16:creationId xmlns:a16="http://schemas.microsoft.com/office/drawing/2014/main" id="{00000000-0008-0000-0F00-00007C000000}"/>
            </a:ext>
          </a:extLst>
        </xdr:cNvPr>
        <xdr:cNvSpPr txBox="1"/>
      </xdr:nvSpPr>
      <xdr:spPr>
        <a:xfrm>
          <a:off x="93917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48277</xdr:rowOff>
    </xdr:from>
    <xdr:ext cx="469744" cy="259045"/>
    <xdr:sp macro="" textlink="">
      <xdr:nvSpPr>
        <xdr:cNvPr id="125" name="n_2mainValue【図書館】&#10;一人当たり面積">
          <a:extLst>
            <a:ext uri="{FF2B5EF4-FFF2-40B4-BE49-F238E27FC236}">
              <a16:creationId xmlns:a16="http://schemas.microsoft.com/office/drawing/2014/main" id="{00000000-0008-0000-0F00-00007D000000}"/>
            </a:ext>
          </a:extLst>
        </xdr:cNvPr>
        <xdr:cNvSpPr txBox="1"/>
      </xdr:nvSpPr>
      <xdr:spPr>
        <a:xfrm>
          <a:off x="8515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00000000-0008-0000-0F00-000097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00000000-0008-0000-0F00-000099000000}"/>
            </a:ext>
          </a:extLst>
        </xdr:cNvPr>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F00-00009B000000}"/>
            </a:ext>
          </a:extLst>
        </xdr:cNvPr>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162560</xdr:rowOff>
    </xdr:from>
    <xdr:to>
      <xdr:col>24</xdr:col>
      <xdr:colOff>114300</xdr:colOff>
      <xdr:row>60</xdr:row>
      <xdr:rowOff>92710</xdr:rowOff>
    </xdr:to>
    <xdr:sp macro="" textlink="">
      <xdr:nvSpPr>
        <xdr:cNvPr id="164" name="楕円 163">
          <a:extLst>
            <a:ext uri="{FF2B5EF4-FFF2-40B4-BE49-F238E27FC236}">
              <a16:creationId xmlns:a16="http://schemas.microsoft.com/office/drawing/2014/main" id="{00000000-0008-0000-0F00-0000A4000000}"/>
            </a:ext>
          </a:extLst>
        </xdr:cNvPr>
        <xdr:cNvSpPr/>
      </xdr:nvSpPr>
      <xdr:spPr>
        <a:xfrm>
          <a:off x="4584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140987</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id="{00000000-0008-0000-0F00-0000A5000000}"/>
            </a:ext>
          </a:extLst>
        </xdr:cNvPr>
        <xdr:cNvSpPr txBox="1"/>
      </xdr:nvSpPr>
      <xdr:spPr>
        <a:xfrm>
          <a:off x="467360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66" name="楕円 165">
          <a:extLst>
            <a:ext uri="{FF2B5EF4-FFF2-40B4-BE49-F238E27FC236}">
              <a16:creationId xmlns:a16="http://schemas.microsoft.com/office/drawing/2014/main" id="{00000000-0008-0000-0F00-0000A6000000}"/>
            </a:ext>
          </a:extLst>
        </xdr:cNvPr>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41910</xdr:rowOff>
    </xdr:from>
    <xdr:to>
      <xdr:col>24</xdr:col>
      <xdr:colOff>63500</xdr:colOff>
      <xdr:row>60</xdr:row>
      <xdr:rowOff>80010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3797300" y="103289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71120</xdr:rowOff>
    </xdr:from>
    <xdr:to>
      <xdr:col>15</xdr:col>
      <xdr:colOff>101600</xdr:colOff>
      <xdr:row>61</xdr:row>
      <xdr:rowOff>1270</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2857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121920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2908300" y="103670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0" name="n_1aveValue【体育館・プール】&#10;有形固定資産減価償却率">
          <a:extLst>
            <a:ext uri="{FF2B5EF4-FFF2-40B4-BE49-F238E27FC236}">
              <a16:creationId xmlns:a16="http://schemas.microsoft.com/office/drawing/2014/main" id="{00000000-0008-0000-0F00-0000AA000000}"/>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171" name="n_2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72" name="n_1main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163847</xdr:rowOff>
    </xdr:from>
    <xdr:ext cx="405111" cy="259045"/>
    <xdr:sp macro="" textlink="">
      <xdr:nvSpPr>
        <xdr:cNvPr id="173" name="n_2main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2705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00000000-0008-0000-0F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a:extLst>
            <a:ext uri="{FF2B5EF4-FFF2-40B4-BE49-F238E27FC236}">
              <a16:creationId xmlns:a16="http://schemas.microsoft.com/office/drawing/2014/main" id="{00000000-0008-0000-0F00-0000C7000000}"/>
            </a:ext>
          </a:extLst>
        </xdr:cNvPr>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a:extLst>
            <a:ext uri="{FF2B5EF4-FFF2-40B4-BE49-F238E27FC236}">
              <a16:creationId xmlns:a16="http://schemas.microsoft.com/office/drawing/2014/main" id="{00000000-0008-0000-0F00-0000C9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203" name="【体育館・プール】&#10;一人当たり面積平均値テキスト">
          <a:extLst>
            <a:ext uri="{FF2B5EF4-FFF2-40B4-BE49-F238E27FC236}">
              <a16:creationId xmlns:a16="http://schemas.microsoft.com/office/drawing/2014/main" id="{00000000-0008-0000-0F00-0000CB000000}"/>
            </a:ext>
          </a:extLst>
        </xdr:cNvPr>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17780</xdr:rowOff>
    </xdr:from>
    <xdr:to>
      <xdr:col>55</xdr:col>
      <xdr:colOff>50800</xdr:colOff>
      <xdr:row>56</xdr:row>
      <xdr:rowOff>119380</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426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104157</xdr:rowOff>
    </xdr:from>
    <xdr:ext cx="469744" cy="259045"/>
    <xdr:sp macro="" textlink="">
      <xdr:nvSpPr>
        <xdr:cNvPr id="213" name="【体育館・プール】&#10;一人当たり面積該当値テキスト">
          <a:extLst>
            <a:ext uri="{FF2B5EF4-FFF2-40B4-BE49-F238E27FC236}">
              <a16:creationId xmlns:a16="http://schemas.microsoft.com/office/drawing/2014/main" id="{00000000-0008-0000-0F00-0000D5000000}"/>
            </a:ext>
          </a:extLst>
        </xdr:cNvPr>
        <xdr:cNvSpPr txBox="1"/>
      </xdr:nvSpPr>
      <xdr:spPr>
        <a:xfrm>
          <a:off x="10515600" y="953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25400</xdr:rowOff>
    </xdr:from>
    <xdr:to>
      <xdr:col>50</xdr:col>
      <xdr:colOff>165100</xdr:colOff>
      <xdr:row>60</xdr:row>
      <xdr:rowOff>127000</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958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68580</xdr:rowOff>
    </xdr:from>
    <xdr:to>
      <xdr:col>55</xdr:col>
      <xdr:colOff>0</xdr:colOff>
      <xdr:row>60</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9639300" y="9669780"/>
          <a:ext cx="8382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869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76200</xdr:rowOff>
    </xdr:from>
    <xdr:to>
      <xdr:col>50</xdr:col>
      <xdr:colOff>114300</xdr:colOff>
      <xdr:row>60</xdr:row>
      <xdr:rowOff>83820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8750300" y="1036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F00-0000DA000000}"/>
            </a:ext>
          </a:extLst>
        </xdr:cNvPr>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7637</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F00-0000DB000000}"/>
            </a:ext>
          </a:extLst>
        </xdr:cNvPr>
        <xdr:cNvSpPr txBox="1"/>
      </xdr:nvSpPr>
      <xdr:spPr>
        <a:xfrm>
          <a:off x="8515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118127</xdr:rowOff>
    </xdr:from>
    <xdr:ext cx="469744" cy="259045"/>
    <xdr:sp macro="" textlink="">
      <xdr:nvSpPr>
        <xdr:cNvPr id="220" name="n_1mainValue【体育館・プール】&#10;一人当たり面積">
          <a:extLst>
            <a:ext uri="{FF2B5EF4-FFF2-40B4-BE49-F238E27FC236}">
              <a16:creationId xmlns:a16="http://schemas.microsoft.com/office/drawing/2014/main" id="{00000000-0008-0000-0F00-0000DC000000}"/>
            </a:ext>
          </a:extLst>
        </xdr:cNvPr>
        <xdr:cNvSpPr txBox="1"/>
      </xdr:nvSpPr>
      <xdr:spPr>
        <a:xfrm>
          <a:off x="9391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1" name="n_2mainValue【体育館・プール】&#10;一人当たり面積">
          <a:extLst>
            <a:ext uri="{FF2B5EF4-FFF2-40B4-BE49-F238E27FC236}">
              <a16:creationId xmlns:a16="http://schemas.microsoft.com/office/drawing/2014/main" id="{00000000-0008-0000-0F00-0000DD000000}"/>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a:extLst>
            <a:ext uri="{FF2B5EF4-FFF2-40B4-BE49-F238E27FC236}">
              <a16:creationId xmlns:a16="http://schemas.microsoft.com/office/drawing/2014/main" id="{00000000-0008-0000-0F00-0000F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138113</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4634865" y="13422630"/>
          <a:ext cx="0" cy="1288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141940</xdr:rowOff>
    </xdr:from>
    <xdr:ext cx="405111" cy="259045"/>
    <xdr:sp macro="" textlink="">
      <xdr:nvSpPr>
        <xdr:cNvPr id="251" name="【福祉施設】&#10;有形固定資産減価償却率最小値テキスト">
          <a:extLst>
            <a:ext uri="{FF2B5EF4-FFF2-40B4-BE49-F238E27FC236}">
              <a16:creationId xmlns:a16="http://schemas.microsoft.com/office/drawing/2014/main" id="{00000000-0008-0000-0F00-0000FB000000}"/>
            </a:ext>
          </a:extLst>
        </xdr:cNvPr>
        <xdr:cNvSpPr txBox="1"/>
      </xdr:nvSpPr>
      <xdr:spPr>
        <a:xfrm>
          <a:off x="4673600" y="1471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138113</xdr:rowOff>
    </xdr:from>
    <xdr:to>
      <xdr:col>24</xdr:col>
      <xdr:colOff>152400</xdr:colOff>
      <xdr:row>85</xdr:row>
      <xdr:rowOff>138113</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4546600" y="1471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53" name="【福祉施設】&#10;有形固定資産減価償却率最大値テキスト">
          <a:extLst>
            <a:ext uri="{FF2B5EF4-FFF2-40B4-BE49-F238E27FC236}">
              <a16:creationId xmlns:a16="http://schemas.microsoft.com/office/drawing/2014/main" id="{00000000-0008-0000-0F00-0000FD00000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150195</xdr:rowOff>
    </xdr:from>
    <xdr:ext cx="405111" cy="259045"/>
    <xdr:sp macro="" textlink="">
      <xdr:nvSpPr>
        <xdr:cNvPr id="255" name="【福祉施設】&#10;有形固定資産減価償却率平均値テキスト">
          <a:extLst>
            <a:ext uri="{FF2B5EF4-FFF2-40B4-BE49-F238E27FC236}">
              <a16:creationId xmlns:a16="http://schemas.microsoft.com/office/drawing/2014/main" id="{00000000-0008-0000-0F00-0000FF000000}"/>
            </a:ext>
          </a:extLst>
        </xdr:cNvPr>
        <xdr:cNvSpPr txBox="1"/>
      </xdr:nvSpPr>
      <xdr:spPr>
        <a:xfrm>
          <a:off x="4673600" y="14037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127318</xdr:rowOff>
    </xdr:from>
    <xdr:to>
      <xdr:col>24</xdr:col>
      <xdr:colOff>114300</xdr:colOff>
      <xdr:row>83</xdr:row>
      <xdr:rowOff>57468</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4584700" y="1418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xdr:rowOff>
    </xdr:from>
    <xdr:to>
      <xdr:col>24</xdr:col>
      <xdr:colOff>114300</xdr:colOff>
      <xdr:row>85</xdr:row>
      <xdr:rowOff>117475</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4584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102252</xdr:rowOff>
    </xdr:from>
    <xdr:ext cx="405111" cy="259045"/>
    <xdr:sp macro="" textlink="">
      <xdr:nvSpPr>
        <xdr:cNvPr id="265" name="【福祉施設】&#10;有形固定資産減価償却率該当値テキスト">
          <a:extLst>
            <a:ext uri="{FF2B5EF4-FFF2-40B4-BE49-F238E27FC236}">
              <a16:creationId xmlns:a16="http://schemas.microsoft.com/office/drawing/2014/main" id="{00000000-0008-0000-0F00-000009010000}"/>
            </a:ext>
          </a:extLst>
        </xdr:cNvPr>
        <xdr:cNvSpPr txBox="1"/>
      </xdr:nvSpPr>
      <xdr:spPr>
        <a:xfrm>
          <a:off x="4673600" y="1450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78739</xdr:rowOff>
    </xdr:from>
    <xdr:to>
      <xdr:col>20</xdr:col>
      <xdr:colOff>38100</xdr:colOff>
      <xdr:row>86</xdr:row>
      <xdr:rowOff>8889</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66675</xdr:rowOff>
    </xdr:from>
    <xdr:to>
      <xdr:col>24</xdr:col>
      <xdr:colOff>63500</xdr:colOff>
      <xdr:row>85</xdr:row>
      <xdr:rowOff>129539</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3797300" y="14639925"/>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164464</xdr:rowOff>
    </xdr:from>
    <xdr:to>
      <xdr:col>15</xdr:col>
      <xdr:colOff>101600</xdr:colOff>
      <xdr:row>86</xdr:row>
      <xdr:rowOff>94614</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2857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129539</xdr:rowOff>
    </xdr:from>
    <xdr:to>
      <xdr:col>19</xdr:col>
      <xdr:colOff>177800</xdr:colOff>
      <xdr:row>86</xdr:row>
      <xdr:rowOff>43814</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2908300" y="1470278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270" name="n_1aveValue【福祉施設】&#10;有形固定資産減価償却率">
          <a:extLst>
            <a:ext uri="{FF2B5EF4-FFF2-40B4-BE49-F238E27FC236}">
              <a16:creationId xmlns:a16="http://schemas.microsoft.com/office/drawing/2014/main" id="{00000000-0008-0000-0F00-00000E010000}"/>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71" name="n_2aveValue【福祉施設】&#10;有形固定資産減価償却率">
          <a:extLst>
            <a:ext uri="{FF2B5EF4-FFF2-40B4-BE49-F238E27FC236}">
              <a16:creationId xmlns:a16="http://schemas.microsoft.com/office/drawing/2014/main" id="{00000000-0008-0000-0F00-00000F010000}"/>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xdr:rowOff>
    </xdr:from>
    <xdr:ext cx="405111" cy="259045"/>
    <xdr:sp macro="" textlink="">
      <xdr:nvSpPr>
        <xdr:cNvPr id="272" name="n_1mainValue【福祉施設】&#10;有形固定資産減価償却率">
          <a:extLst>
            <a:ext uri="{FF2B5EF4-FFF2-40B4-BE49-F238E27FC236}">
              <a16:creationId xmlns:a16="http://schemas.microsoft.com/office/drawing/2014/main" id="{00000000-0008-0000-0F00-000010010000}"/>
            </a:ext>
          </a:extLst>
        </xdr:cNvPr>
        <xdr:cNvSpPr txBox="1"/>
      </xdr:nvSpPr>
      <xdr:spPr>
        <a:xfrm>
          <a:off x="3582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85741</xdr:rowOff>
    </xdr:from>
    <xdr:ext cx="405111" cy="259045"/>
    <xdr:sp macro="" textlink="">
      <xdr:nvSpPr>
        <xdr:cNvPr id="273" name="n_2mainValue【福祉施設】&#10;有形固定資産減価償却率">
          <a:extLst>
            <a:ext uri="{FF2B5EF4-FFF2-40B4-BE49-F238E27FC236}">
              <a16:creationId xmlns:a16="http://schemas.microsoft.com/office/drawing/2014/main" id="{00000000-0008-0000-0F00-000011010000}"/>
            </a:ext>
          </a:extLst>
        </xdr:cNvPr>
        <xdr:cNvSpPr txBox="1"/>
      </xdr:nvSpPr>
      <xdr:spPr>
        <a:xfrm>
          <a:off x="2705744"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a:extLst>
            <a:ext uri="{FF2B5EF4-FFF2-40B4-BE49-F238E27FC236}">
              <a16:creationId xmlns:a16="http://schemas.microsoft.com/office/drawing/2014/main" id="{00000000-0008-0000-0F00-00002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8" name="【福祉施設】&#10;一人当たり面積最小値テキスト">
          <a:extLst>
            <a:ext uri="{FF2B5EF4-FFF2-40B4-BE49-F238E27FC236}">
              <a16:creationId xmlns:a16="http://schemas.microsoft.com/office/drawing/2014/main" id="{00000000-0008-0000-0F00-00002A010000}"/>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00" name="【福祉施設】&#10;一人当たり面積最大値テキスト">
          <a:extLst>
            <a:ext uri="{FF2B5EF4-FFF2-40B4-BE49-F238E27FC236}">
              <a16:creationId xmlns:a16="http://schemas.microsoft.com/office/drawing/2014/main" id="{00000000-0008-0000-0F00-00002C010000}"/>
            </a:ext>
          </a:extLst>
        </xdr:cNvPr>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6366</xdr:rowOff>
    </xdr:from>
    <xdr:ext cx="469744" cy="259045"/>
    <xdr:sp macro="" textlink="">
      <xdr:nvSpPr>
        <xdr:cNvPr id="302" name="【福祉施設】&#10;一人当たり面積平均値テキスト">
          <a:extLst>
            <a:ext uri="{FF2B5EF4-FFF2-40B4-BE49-F238E27FC236}">
              <a16:creationId xmlns:a16="http://schemas.microsoft.com/office/drawing/2014/main" id="{00000000-0008-0000-0F00-00002E010000}"/>
            </a:ext>
          </a:extLst>
        </xdr:cNvPr>
        <xdr:cNvSpPr txBox="1"/>
      </xdr:nvSpPr>
      <xdr:spPr>
        <a:xfrm>
          <a:off x="10515600" y="1406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57166</xdr:rowOff>
    </xdr:from>
    <xdr:ext cx="469744" cy="259045"/>
    <xdr:sp macro="" textlink="">
      <xdr:nvSpPr>
        <xdr:cNvPr id="312" name="【福祉施設】&#10;一人当たり面積該当値テキスト">
          <a:extLst>
            <a:ext uri="{FF2B5EF4-FFF2-40B4-BE49-F238E27FC236}">
              <a16:creationId xmlns:a16="http://schemas.microsoft.com/office/drawing/2014/main" id="{00000000-0008-0000-0F00-000038010000}"/>
            </a:ext>
          </a:extLst>
        </xdr:cNvPr>
        <xdr:cNvSpPr txBox="1"/>
      </xdr:nvSpPr>
      <xdr:spPr>
        <a:xfrm>
          <a:off x="10515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129539</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9639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86361</xdr:rowOff>
    </xdr:from>
    <xdr:to>
      <xdr:col>46</xdr:col>
      <xdr:colOff>38100</xdr:colOff>
      <xdr:row>85</xdr:row>
      <xdr:rowOff>16511</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8699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137161</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8750300" y="1453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17" name="n_1aveValue【福祉施設】&#10;一人当たり面積">
          <a:extLst>
            <a:ext uri="{FF2B5EF4-FFF2-40B4-BE49-F238E27FC236}">
              <a16:creationId xmlns:a16="http://schemas.microsoft.com/office/drawing/2014/main" id="{00000000-0008-0000-0F00-00003D010000}"/>
            </a:ext>
          </a:extLst>
        </xdr:cNvPr>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128288</xdr:rowOff>
    </xdr:from>
    <xdr:ext cx="469744" cy="259045"/>
    <xdr:sp macro="" textlink="">
      <xdr:nvSpPr>
        <xdr:cNvPr id="318" name="n_2aveValue【福祉施設】&#10;一人当たり面積">
          <a:extLst>
            <a:ext uri="{FF2B5EF4-FFF2-40B4-BE49-F238E27FC236}">
              <a16:creationId xmlns:a16="http://schemas.microsoft.com/office/drawing/2014/main" id="{00000000-0008-0000-0F00-00003E010000}"/>
            </a:ext>
          </a:extLst>
        </xdr:cNvPr>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19" name="n_1mainValue【福祉施設】&#10;一人当たり面積">
          <a:extLst>
            <a:ext uri="{FF2B5EF4-FFF2-40B4-BE49-F238E27FC236}">
              <a16:creationId xmlns:a16="http://schemas.microsoft.com/office/drawing/2014/main" id="{00000000-0008-0000-0F00-00003F010000}"/>
            </a:ext>
          </a:extLst>
        </xdr:cNvPr>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7638</xdr:rowOff>
    </xdr:from>
    <xdr:ext cx="469744" cy="259045"/>
    <xdr:sp macro="" textlink="">
      <xdr:nvSpPr>
        <xdr:cNvPr id="320" name="n_2mainValue【福祉施設】&#10;一人当たり面積">
          <a:extLst>
            <a:ext uri="{FF2B5EF4-FFF2-40B4-BE49-F238E27FC236}">
              <a16:creationId xmlns:a16="http://schemas.microsoft.com/office/drawing/2014/main" id="{00000000-0008-0000-0F00-000040010000}"/>
            </a:ext>
          </a:extLst>
        </xdr:cNvPr>
        <xdr:cNvSpPr txBox="1"/>
      </xdr:nvSpPr>
      <xdr:spPr>
        <a:xfrm>
          <a:off x="8515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一般廃棄物処理施設】&#10;有形固定資産減価償却率グラフ枠">
          <a:extLst>
            <a:ext uri="{FF2B5EF4-FFF2-40B4-BE49-F238E27FC236}">
              <a16:creationId xmlns:a16="http://schemas.microsoft.com/office/drawing/2014/main" id="{00000000-0008-0000-0F00-00006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361" name="【一般廃棄物処理施設】&#10;有形固定資産減価償却率最小値テキスト">
          <a:extLst>
            <a:ext uri="{FF2B5EF4-FFF2-40B4-BE49-F238E27FC236}">
              <a16:creationId xmlns:a16="http://schemas.microsoft.com/office/drawing/2014/main" id="{00000000-0008-0000-0F00-000069010000}"/>
            </a:ext>
          </a:extLst>
        </xdr:cNvPr>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363" name="【一般廃棄物処理施設】&#10;有形固定資産減価償却率最大値テキスト">
          <a:extLst>
            <a:ext uri="{FF2B5EF4-FFF2-40B4-BE49-F238E27FC236}">
              <a16:creationId xmlns:a16="http://schemas.microsoft.com/office/drawing/2014/main" id="{00000000-0008-0000-0F00-00006B010000}"/>
            </a:ext>
          </a:extLst>
        </xdr:cNvPr>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65" name="【一般廃棄物処理施設】&#10;有形固定資産減価償却率平均値テキスト">
          <a:extLst>
            <a:ext uri="{FF2B5EF4-FFF2-40B4-BE49-F238E27FC236}">
              <a16:creationId xmlns:a16="http://schemas.microsoft.com/office/drawing/2014/main" id="{00000000-0008-0000-0F00-00006D010000}"/>
            </a:ext>
          </a:extLst>
        </xdr:cNvPr>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97790</xdr:rowOff>
    </xdr:from>
    <xdr:to>
      <xdr:col>85</xdr:col>
      <xdr:colOff>177800</xdr:colOff>
      <xdr:row>36</xdr:row>
      <xdr:rowOff>27940</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16268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120667</xdr:rowOff>
    </xdr:from>
    <xdr:ext cx="405111" cy="259045"/>
    <xdr:sp macro="" textlink="">
      <xdr:nvSpPr>
        <xdr:cNvPr id="375" name="【一般廃棄物処理施設】&#10;有形固定資産減価償却率該当値テキスト">
          <a:extLst>
            <a:ext uri="{FF2B5EF4-FFF2-40B4-BE49-F238E27FC236}">
              <a16:creationId xmlns:a16="http://schemas.microsoft.com/office/drawing/2014/main" id="{00000000-0008-0000-0F00-000077010000}"/>
            </a:ext>
          </a:extLst>
        </xdr:cNvPr>
        <xdr:cNvSpPr txBox="1"/>
      </xdr:nvSpPr>
      <xdr:spPr>
        <a:xfrm>
          <a:off x="163576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36</xdr:row>
      <xdr:rowOff>34290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15481300" y="61493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378" name="n_1aveValue【一般廃棄物処理施設】&#10;有形固定資産減価償却率">
          <a:extLst>
            <a:ext uri="{FF2B5EF4-FFF2-40B4-BE49-F238E27FC236}">
              <a16:creationId xmlns:a16="http://schemas.microsoft.com/office/drawing/2014/main" id="{00000000-0008-0000-0F00-00007A010000}"/>
            </a:ext>
          </a:extLst>
        </xdr:cNvPr>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379" name="n_2aveValue【一般廃棄物処理施設】&#10;有形固定資産減価償却率">
          <a:extLst>
            <a:ext uri="{FF2B5EF4-FFF2-40B4-BE49-F238E27FC236}">
              <a16:creationId xmlns:a16="http://schemas.microsoft.com/office/drawing/2014/main" id="{00000000-0008-0000-0F00-00007B010000}"/>
            </a:ext>
          </a:extLst>
        </xdr:cNvPr>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380" name="n_1mainValue【一般廃棄物処理施設】&#10;有形固定資産減価償却率">
          <a:extLst>
            <a:ext uri="{FF2B5EF4-FFF2-40B4-BE49-F238E27FC236}">
              <a16:creationId xmlns:a16="http://schemas.microsoft.com/office/drawing/2014/main" id="{00000000-0008-0000-0F00-00007C010000}"/>
            </a:ext>
          </a:extLst>
        </xdr:cNvPr>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一般廃棄物処理施設】&#10;一人当たり有形固定資産（償却資産）額グラフ枠">
          <a:extLst>
            <a:ext uri="{FF2B5EF4-FFF2-40B4-BE49-F238E27FC236}">
              <a16:creationId xmlns:a16="http://schemas.microsoft.com/office/drawing/2014/main" id="{00000000-0008-0000-0F00-00009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07" name="【一般廃棄物処理施設】&#10;一人当たり有形固定資産（償却資産）額最小値テキスト">
          <a:extLst>
            <a:ext uri="{FF2B5EF4-FFF2-40B4-BE49-F238E27FC236}">
              <a16:creationId xmlns:a16="http://schemas.microsoft.com/office/drawing/2014/main" id="{00000000-0008-0000-0F00-000097010000}"/>
            </a:ext>
          </a:extLst>
        </xdr:cNvPr>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09" name="【一般廃棄物処理施設】&#10;一人当たり有形固定資産（償却資産）額最大値テキスト">
          <a:extLst>
            <a:ext uri="{FF2B5EF4-FFF2-40B4-BE49-F238E27FC236}">
              <a16:creationId xmlns:a16="http://schemas.microsoft.com/office/drawing/2014/main" id="{00000000-0008-0000-0F00-000099010000}"/>
            </a:ext>
          </a:extLst>
        </xdr:cNvPr>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11" name="【一般廃棄物処理施設】&#10;一人当たり有形固定資産（償却資産）額平均値テキスト">
          <a:extLst>
            <a:ext uri="{FF2B5EF4-FFF2-40B4-BE49-F238E27FC236}">
              <a16:creationId xmlns:a16="http://schemas.microsoft.com/office/drawing/2014/main" id="{00000000-0008-0000-0F00-00009B010000}"/>
            </a:ext>
          </a:extLst>
        </xdr:cNvPr>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152807</xdr:rowOff>
    </xdr:from>
    <xdr:to>
      <xdr:col>116</xdr:col>
      <xdr:colOff>114300</xdr:colOff>
      <xdr:row>36</xdr:row>
      <xdr:rowOff>82957</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2110700" y="61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4234</xdr:rowOff>
    </xdr:from>
    <xdr:ext cx="599010" cy="259045"/>
    <xdr:sp macro="" textlink="">
      <xdr:nvSpPr>
        <xdr:cNvPr id="421" name="【一般廃棄物処理施設】&#10;一人当たり有形固定資産（償却資産）額該当値テキスト">
          <a:extLst>
            <a:ext uri="{FF2B5EF4-FFF2-40B4-BE49-F238E27FC236}">
              <a16:creationId xmlns:a16="http://schemas.microsoft.com/office/drawing/2014/main" id="{00000000-0008-0000-0F00-0000A5010000}"/>
            </a:ext>
          </a:extLst>
        </xdr:cNvPr>
        <xdr:cNvSpPr txBox="1"/>
      </xdr:nvSpPr>
      <xdr:spPr>
        <a:xfrm>
          <a:off x="22199600" y="60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170594</xdr:rowOff>
    </xdr:from>
    <xdr:to>
      <xdr:col>112</xdr:col>
      <xdr:colOff>38100</xdr:colOff>
      <xdr:row>36</xdr:row>
      <xdr:rowOff>100744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1272500" y="61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32157</xdr:rowOff>
    </xdr:from>
    <xdr:to>
      <xdr:col>116</xdr:col>
      <xdr:colOff>63500</xdr:colOff>
      <xdr:row>36</xdr:row>
      <xdr:rowOff>49944</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21323300" y="6204357"/>
          <a:ext cx="8382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25119</xdr:rowOff>
    </xdr:from>
    <xdr:ext cx="534377" cy="259045"/>
    <xdr:sp macro="" textlink="">
      <xdr:nvSpPr>
        <xdr:cNvPr id="424" name="n_1aveValue【一般廃棄物処理施設】&#10;一人当たり有形固定資産（償却資産）額">
          <a:extLst>
            <a:ext uri="{FF2B5EF4-FFF2-40B4-BE49-F238E27FC236}">
              <a16:creationId xmlns:a16="http://schemas.microsoft.com/office/drawing/2014/main" id="{00000000-0008-0000-0F00-0000A8010000}"/>
            </a:ext>
          </a:extLst>
        </xdr:cNvPr>
        <xdr:cNvSpPr txBox="1"/>
      </xdr:nvSpPr>
      <xdr:spPr>
        <a:xfrm>
          <a:off x="210434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425" name="n_2aveValue【一般廃棄物処理施設】&#10;一人当たり有形固定資産（償却資産）額">
          <a:extLst>
            <a:ext uri="{FF2B5EF4-FFF2-40B4-BE49-F238E27FC236}">
              <a16:creationId xmlns:a16="http://schemas.microsoft.com/office/drawing/2014/main" id="{00000000-0008-0000-0F00-0000A9010000}"/>
            </a:ext>
          </a:extLst>
        </xdr:cNvPr>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117271</xdr:rowOff>
    </xdr:from>
    <xdr:ext cx="534377" cy="259045"/>
    <xdr:sp macro="" textlink="">
      <xdr:nvSpPr>
        <xdr:cNvPr id="426" name="n_1mainValue【一般廃棄物処理施設】&#10;一人当たり有形固定資産（償却資産）額">
          <a:extLst>
            <a:ext uri="{FF2B5EF4-FFF2-40B4-BE49-F238E27FC236}">
              <a16:creationId xmlns:a16="http://schemas.microsoft.com/office/drawing/2014/main" id="{00000000-0008-0000-0F00-0000AA010000}"/>
            </a:ext>
          </a:extLst>
        </xdr:cNvPr>
        <xdr:cNvSpPr txBox="1"/>
      </xdr:nvSpPr>
      <xdr:spPr>
        <a:xfrm>
          <a:off x="21043411" y="594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a:extLst>
            <a:ext uri="{FF2B5EF4-FFF2-40B4-BE49-F238E27FC236}">
              <a16:creationId xmlns:a16="http://schemas.microsoft.com/office/drawing/2014/main" id="{00000000-0008-0000-0F00-0000C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450" name="【保健センター・保健所】&#10;有形固定資産減価償却率最小値テキスト">
          <a:extLst>
            <a:ext uri="{FF2B5EF4-FFF2-40B4-BE49-F238E27FC236}">
              <a16:creationId xmlns:a16="http://schemas.microsoft.com/office/drawing/2014/main" id="{00000000-0008-0000-0F00-0000C2010000}"/>
            </a:ext>
          </a:extLst>
        </xdr:cNvPr>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52" name="【保健センター・保健所】&#10;有形固定資産減価償却率最大値テキスト">
          <a:extLst>
            <a:ext uri="{FF2B5EF4-FFF2-40B4-BE49-F238E27FC236}">
              <a16:creationId xmlns:a16="http://schemas.microsoft.com/office/drawing/2014/main" id="{00000000-0008-0000-0F00-0000C401000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454" name="【保健センター・保健所】&#10;有形固定資産減価償却率平均値テキスト">
          <a:extLst>
            <a:ext uri="{FF2B5EF4-FFF2-40B4-BE49-F238E27FC236}">
              <a16:creationId xmlns:a16="http://schemas.microsoft.com/office/drawing/2014/main" id="{00000000-0008-0000-0F00-0000C6010000}"/>
            </a:ext>
          </a:extLst>
        </xdr:cNvPr>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162687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138955</xdr:rowOff>
    </xdr:from>
    <xdr:ext cx="405111" cy="259045"/>
    <xdr:sp macro="" textlink="">
      <xdr:nvSpPr>
        <xdr:cNvPr id="464" name="【保健センター・保健所】&#10;有形固定資産減価償却率該当値テキスト">
          <a:extLst>
            <a:ext uri="{FF2B5EF4-FFF2-40B4-BE49-F238E27FC236}">
              <a16:creationId xmlns:a16="http://schemas.microsoft.com/office/drawing/2014/main" id="{00000000-0008-0000-0F00-0000D0010000}"/>
            </a:ext>
          </a:extLst>
        </xdr:cNvPr>
        <xdr:cNvSpPr txBox="1"/>
      </xdr:nvSpPr>
      <xdr:spPr>
        <a:xfrm>
          <a:off x="16357600" y="991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166878</xdr:rowOff>
    </xdr:from>
    <xdr:to>
      <xdr:col>85</xdr:col>
      <xdr:colOff>127000</xdr:colOff>
      <xdr:row>59</xdr:row>
      <xdr:rowOff>57150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15481300" y="1011097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148082</xdr:rowOff>
    </xdr:from>
    <xdr:to>
      <xdr:col>76</xdr:col>
      <xdr:colOff>165100</xdr:colOff>
      <xdr:row>59</xdr:row>
      <xdr:rowOff>78232</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4541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27432</xdr:rowOff>
    </xdr:from>
    <xdr:to>
      <xdr:col>81</xdr:col>
      <xdr:colOff>50800</xdr:colOff>
      <xdr:row>59</xdr:row>
      <xdr:rowOff>57150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4592300" y="101429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469" name="n_1aveValue【保健センター・保健所】&#10;有形固定資産減価償却率">
          <a:extLst>
            <a:ext uri="{FF2B5EF4-FFF2-40B4-BE49-F238E27FC236}">
              <a16:creationId xmlns:a16="http://schemas.microsoft.com/office/drawing/2014/main" id="{00000000-0008-0000-0F00-0000D5010000}"/>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470" name="n_2aveValue【保健センター・保健所】&#10;有形固定資産減価償却率">
          <a:extLst>
            <a:ext uri="{FF2B5EF4-FFF2-40B4-BE49-F238E27FC236}">
              <a16:creationId xmlns:a16="http://schemas.microsoft.com/office/drawing/2014/main" id="{00000000-0008-0000-0F00-0000D6010000}"/>
            </a:ext>
          </a:extLst>
        </xdr:cNvPr>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id="{00000000-0008-0000-0F00-0000D7010000}"/>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94759</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id="{00000000-0008-0000-0F00-0000D8010000}"/>
            </a:ext>
          </a:extLst>
        </xdr:cNvPr>
        <xdr:cNvSpPr txBox="1"/>
      </xdr:nvSpPr>
      <xdr:spPr>
        <a:xfrm>
          <a:off x="14389744"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00000000-0008-0000-0F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00000000-0008-0000-0F00-0000EF010000}"/>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00000000-0008-0000-0F00-0000F101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00000000-0008-0000-0F00-0000F3010000}"/>
            </a:ext>
          </a:extLst>
        </xdr:cNvPr>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35577</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00000000-0008-0000-0F00-0000FD010000}"/>
            </a:ext>
          </a:extLst>
        </xdr:cNvPr>
        <xdr:cNvSpPr txBox="1"/>
      </xdr:nvSpPr>
      <xdr:spPr>
        <a:xfrm>
          <a:off x="22199600"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22860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20434300" y="10629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14" name="n_1aveValue【保健センター・保健所】&#10;一人当たり面積">
          <a:extLst>
            <a:ext uri="{FF2B5EF4-FFF2-40B4-BE49-F238E27FC236}">
              <a16:creationId xmlns:a16="http://schemas.microsoft.com/office/drawing/2014/main" id="{00000000-0008-0000-0F00-000002020000}"/>
            </a:ext>
          </a:extLst>
        </xdr:cNvPr>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15" name="n_2aveValue【保健センター・保健所】&#10;一人当たり面積">
          <a:extLst>
            <a:ext uri="{FF2B5EF4-FFF2-40B4-BE49-F238E27FC236}">
              <a16:creationId xmlns:a16="http://schemas.microsoft.com/office/drawing/2014/main" id="{00000000-0008-0000-0F00-000003020000}"/>
            </a:ext>
          </a:extLst>
        </xdr:cNvPr>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16" name="n_1mainValue【保健センター・保健所】&#10;一人当たり面積">
          <a:extLst>
            <a:ext uri="{FF2B5EF4-FFF2-40B4-BE49-F238E27FC236}">
              <a16:creationId xmlns:a16="http://schemas.microsoft.com/office/drawing/2014/main" id="{00000000-0008-0000-0F00-000004020000}"/>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517" name="n_2mainValue【保健センター・保健所】&#10;一人当たり面積">
          <a:extLst>
            <a:ext uri="{FF2B5EF4-FFF2-40B4-BE49-F238E27FC236}">
              <a16:creationId xmlns:a16="http://schemas.microsoft.com/office/drawing/2014/main" id="{00000000-0008-0000-0F00-000005020000}"/>
            </a:ext>
          </a:extLst>
        </xdr:cNvPr>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00000000-0008-0000-0F00-00001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45" name="【消防施設】&#10;有形固定資産減価償却率最小値テキスト">
          <a:extLst>
            <a:ext uri="{FF2B5EF4-FFF2-40B4-BE49-F238E27FC236}">
              <a16:creationId xmlns:a16="http://schemas.microsoft.com/office/drawing/2014/main" id="{00000000-0008-0000-0F00-000021020000}"/>
            </a:ext>
          </a:extLst>
        </xdr:cNvPr>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47" name="【消防施設】&#10;有形固定資産減価償却率最大値テキスト">
          <a:extLst>
            <a:ext uri="{FF2B5EF4-FFF2-40B4-BE49-F238E27FC236}">
              <a16:creationId xmlns:a16="http://schemas.microsoft.com/office/drawing/2014/main" id="{00000000-0008-0000-0F00-000023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00000000-0008-0000-0F00-000025020000}"/>
            </a:ext>
          </a:extLst>
        </xdr:cNvPr>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150586</xdr:rowOff>
    </xdr:from>
    <xdr:to>
      <xdr:col>85</xdr:col>
      <xdr:colOff>177800</xdr:colOff>
      <xdr:row>81</xdr:row>
      <xdr:rowOff>80736</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62687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2013</xdr:rowOff>
    </xdr:from>
    <xdr:ext cx="405111" cy="259045"/>
    <xdr:sp macro="" textlink="">
      <xdr:nvSpPr>
        <xdr:cNvPr id="559" name="【消防施設】&#10;有形固定資産減価償却率該当値テキスト">
          <a:extLst>
            <a:ext uri="{FF2B5EF4-FFF2-40B4-BE49-F238E27FC236}">
              <a16:creationId xmlns:a16="http://schemas.microsoft.com/office/drawing/2014/main" id="{00000000-0008-0000-0F00-00002F020000}"/>
            </a:ext>
          </a:extLst>
        </xdr:cNvPr>
        <xdr:cNvSpPr txBox="1"/>
      </xdr:nvSpPr>
      <xdr:spPr>
        <a:xfrm>
          <a:off x="16357600" y="137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140788</xdr:rowOff>
    </xdr:from>
    <xdr:to>
      <xdr:col>81</xdr:col>
      <xdr:colOff>101600</xdr:colOff>
      <xdr:row>81</xdr:row>
      <xdr:rowOff>70938</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5430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20138</xdr:rowOff>
    </xdr:from>
    <xdr:to>
      <xdr:col>85</xdr:col>
      <xdr:colOff>127000</xdr:colOff>
      <xdr:row>81</xdr:row>
      <xdr:rowOff>29936</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5481300" y="1390758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562" name="n_1aveValue【消防施設】&#10;有形固定資産減価償却率">
          <a:extLst>
            <a:ext uri="{FF2B5EF4-FFF2-40B4-BE49-F238E27FC236}">
              <a16:creationId xmlns:a16="http://schemas.microsoft.com/office/drawing/2014/main" id="{00000000-0008-0000-0F00-000032020000}"/>
            </a:ext>
          </a:extLst>
        </xdr:cNvPr>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563" name="n_2aveValue【消防施設】&#10;有形固定資産減価償却率">
          <a:extLst>
            <a:ext uri="{FF2B5EF4-FFF2-40B4-BE49-F238E27FC236}">
              <a16:creationId xmlns:a16="http://schemas.microsoft.com/office/drawing/2014/main" id="{00000000-0008-0000-0F00-000033020000}"/>
            </a:ext>
          </a:extLst>
        </xdr:cNvPr>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87465</xdr:rowOff>
    </xdr:from>
    <xdr:ext cx="405111" cy="259045"/>
    <xdr:sp macro="" textlink="">
      <xdr:nvSpPr>
        <xdr:cNvPr id="564" name="n_1mainValue【消防施設】&#10;有形固定資産減価償却率">
          <a:extLst>
            <a:ext uri="{FF2B5EF4-FFF2-40B4-BE49-F238E27FC236}">
              <a16:creationId xmlns:a16="http://schemas.microsoft.com/office/drawing/2014/main" id="{00000000-0008-0000-0F00-000034020000}"/>
            </a:ext>
          </a:extLst>
        </xdr:cNvPr>
        <xdr:cNvSpPr txBox="1"/>
      </xdr:nvSpPr>
      <xdr:spPr>
        <a:xfrm>
          <a:off x="152660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a:extLst>
            <a:ext uri="{FF2B5EF4-FFF2-40B4-BE49-F238E27FC236}">
              <a16:creationId xmlns:a16="http://schemas.microsoft.com/office/drawing/2014/main" id="{00000000-0008-0000-0F00-00004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89" name="【消防施設】&#10;一人当たり面積最小値テキスト">
          <a:extLst>
            <a:ext uri="{FF2B5EF4-FFF2-40B4-BE49-F238E27FC236}">
              <a16:creationId xmlns:a16="http://schemas.microsoft.com/office/drawing/2014/main" id="{00000000-0008-0000-0F00-00004D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591" name="【消防施設】&#10;一人当たり面積最大値テキスト">
          <a:extLst>
            <a:ext uri="{FF2B5EF4-FFF2-40B4-BE49-F238E27FC236}">
              <a16:creationId xmlns:a16="http://schemas.microsoft.com/office/drawing/2014/main" id="{00000000-0008-0000-0F00-00004F020000}"/>
            </a:ext>
          </a:extLst>
        </xdr:cNvPr>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593" name="【消防施設】&#10;一人当たり面積平均値テキスト">
          <a:extLst>
            <a:ext uri="{FF2B5EF4-FFF2-40B4-BE49-F238E27FC236}">
              <a16:creationId xmlns:a16="http://schemas.microsoft.com/office/drawing/2014/main" id="{00000000-0008-0000-0F00-000051020000}"/>
            </a:ext>
          </a:extLst>
        </xdr:cNvPr>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2110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52088</xdr:rowOff>
    </xdr:from>
    <xdr:ext cx="469744" cy="259045"/>
    <xdr:sp macro="" textlink="">
      <xdr:nvSpPr>
        <xdr:cNvPr id="603" name="【消防施設】&#10;一人当たり面積該当値テキスト">
          <a:extLst>
            <a:ext uri="{FF2B5EF4-FFF2-40B4-BE49-F238E27FC236}">
              <a16:creationId xmlns:a16="http://schemas.microsoft.com/office/drawing/2014/main" id="{00000000-0008-0000-0F00-00005B020000}"/>
            </a:ext>
          </a:extLst>
        </xdr:cNvPr>
        <xdr:cNvSpPr txBox="1"/>
      </xdr:nvSpPr>
      <xdr:spPr>
        <a:xfrm>
          <a:off x="22199600"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29211</xdr:rowOff>
    </xdr:from>
    <xdr:to>
      <xdr:col>112</xdr:col>
      <xdr:colOff>38100</xdr:colOff>
      <xdr:row>83</xdr:row>
      <xdr:rowOff>130811</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1272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80011</xdr:rowOff>
    </xdr:from>
    <xdr:to>
      <xdr:col>116</xdr:col>
      <xdr:colOff>63500</xdr:colOff>
      <xdr:row>83</xdr:row>
      <xdr:rowOff>80011</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21323300" y="14310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606" name="n_1aveValue【消防施設】&#10;一人当たり面積">
          <a:extLst>
            <a:ext uri="{FF2B5EF4-FFF2-40B4-BE49-F238E27FC236}">
              <a16:creationId xmlns:a16="http://schemas.microsoft.com/office/drawing/2014/main" id="{00000000-0008-0000-0F00-00005E020000}"/>
            </a:ext>
          </a:extLst>
        </xdr:cNvPr>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07" name="n_2aveValue【消防施設】&#10;一人当たり面積">
          <a:extLst>
            <a:ext uri="{FF2B5EF4-FFF2-40B4-BE49-F238E27FC236}">
              <a16:creationId xmlns:a16="http://schemas.microsoft.com/office/drawing/2014/main" id="{00000000-0008-0000-0F00-00005F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147338</xdr:rowOff>
    </xdr:from>
    <xdr:ext cx="469744" cy="259045"/>
    <xdr:sp macro="" textlink="">
      <xdr:nvSpPr>
        <xdr:cNvPr id="608" name="n_1mainValue【消防施設】&#10;一人当たり面積">
          <a:extLst>
            <a:ext uri="{FF2B5EF4-FFF2-40B4-BE49-F238E27FC236}">
              <a16:creationId xmlns:a16="http://schemas.microsoft.com/office/drawing/2014/main" id="{00000000-0008-0000-0F00-000060020000}"/>
            </a:ext>
          </a:extLst>
        </xdr:cNvPr>
        <xdr:cNvSpPr txBox="1"/>
      </xdr:nvSpPr>
      <xdr:spPr>
        <a:xfrm>
          <a:off x="210757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a:extLst>
            <a:ext uri="{FF2B5EF4-FFF2-40B4-BE49-F238E27FC236}">
              <a16:creationId xmlns:a16="http://schemas.microsoft.com/office/drawing/2014/main" id="{00000000-0008-0000-0F00-00007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34" name="【庁舎】&#10;有形固定資産減価償却率最小値テキスト">
          <a:extLst>
            <a:ext uri="{FF2B5EF4-FFF2-40B4-BE49-F238E27FC236}">
              <a16:creationId xmlns:a16="http://schemas.microsoft.com/office/drawing/2014/main" id="{00000000-0008-0000-0F00-00007A020000}"/>
            </a:ext>
          </a:extLst>
        </xdr:cNvPr>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36" name="【庁舎】&#10;有形固定資産減価償却率最大値テキスト">
          <a:extLst>
            <a:ext uri="{FF2B5EF4-FFF2-40B4-BE49-F238E27FC236}">
              <a16:creationId xmlns:a16="http://schemas.microsoft.com/office/drawing/2014/main" id="{00000000-0008-0000-0F00-00007C020000}"/>
            </a:ext>
          </a:extLst>
        </xdr:cNvPr>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638" name="【庁舎】&#10;有形固定資産減価償却率平均値テキスト">
          <a:extLst>
            <a:ext uri="{FF2B5EF4-FFF2-40B4-BE49-F238E27FC236}">
              <a16:creationId xmlns:a16="http://schemas.microsoft.com/office/drawing/2014/main" id="{00000000-0008-0000-0F00-00007E020000}"/>
            </a:ext>
          </a:extLst>
        </xdr:cNvPr>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107314</xdr:rowOff>
    </xdr:from>
    <xdr:to>
      <xdr:col>85</xdr:col>
      <xdr:colOff>177800</xdr:colOff>
      <xdr:row>102</xdr:row>
      <xdr:rowOff>37464</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6268700" y="17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22241</xdr:rowOff>
    </xdr:from>
    <xdr:ext cx="405111" cy="259045"/>
    <xdr:sp macro="" textlink="">
      <xdr:nvSpPr>
        <xdr:cNvPr id="648" name="【庁舎】&#10;有形固定資産減価償却率該当値テキスト">
          <a:extLst>
            <a:ext uri="{FF2B5EF4-FFF2-40B4-BE49-F238E27FC236}">
              <a16:creationId xmlns:a16="http://schemas.microsoft.com/office/drawing/2014/main" id="{00000000-0008-0000-0F00-000088020000}"/>
            </a:ext>
          </a:extLst>
        </xdr:cNvPr>
        <xdr:cNvSpPr txBox="1"/>
      </xdr:nvSpPr>
      <xdr:spPr>
        <a:xfrm>
          <a:off x="16357600" y="17338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126364</xdr:rowOff>
    </xdr:from>
    <xdr:to>
      <xdr:col>81</xdr:col>
      <xdr:colOff>101600</xdr:colOff>
      <xdr:row>102</xdr:row>
      <xdr:rowOff>56514</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54305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158114</xdr:rowOff>
    </xdr:from>
    <xdr:to>
      <xdr:col>85</xdr:col>
      <xdr:colOff>127000</xdr:colOff>
      <xdr:row>102</xdr:row>
      <xdr:rowOff>5714</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15481300" y="1747456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120650</xdr:rowOff>
    </xdr:from>
    <xdr:to>
      <xdr:col>76</xdr:col>
      <xdr:colOff>165100</xdr:colOff>
      <xdr:row>102</xdr:row>
      <xdr:rowOff>50800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4541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0</xdr:rowOff>
    </xdr:from>
    <xdr:to>
      <xdr:col>81</xdr:col>
      <xdr:colOff>50800</xdr:colOff>
      <xdr:row>102</xdr:row>
      <xdr:rowOff>5714</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4592300" y="174879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653" name="n_1aveValue【庁舎】&#10;有形固定資産減価償却率">
          <a:extLst>
            <a:ext uri="{FF2B5EF4-FFF2-40B4-BE49-F238E27FC236}">
              <a16:creationId xmlns:a16="http://schemas.microsoft.com/office/drawing/2014/main" id="{00000000-0008-0000-0F00-00008D020000}"/>
            </a:ext>
          </a:extLst>
        </xdr:cNvPr>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654" name="n_2aveValue【庁舎】&#10;有形固定資産減価償却率">
          <a:extLst>
            <a:ext uri="{FF2B5EF4-FFF2-40B4-BE49-F238E27FC236}">
              <a16:creationId xmlns:a16="http://schemas.microsoft.com/office/drawing/2014/main" id="{00000000-0008-0000-0F00-00008E020000}"/>
            </a:ext>
          </a:extLst>
        </xdr:cNvPr>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73041</xdr:rowOff>
    </xdr:from>
    <xdr:ext cx="405111" cy="259045"/>
    <xdr:sp macro="" textlink="">
      <xdr:nvSpPr>
        <xdr:cNvPr id="655" name="n_1mainValue【庁舎】&#10;有形固定資産減価償却率">
          <a:extLst>
            <a:ext uri="{FF2B5EF4-FFF2-40B4-BE49-F238E27FC236}">
              <a16:creationId xmlns:a16="http://schemas.microsoft.com/office/drawing/2014/main" id="{00000000-0008-0000-0F00-00008F020000}"/>
            </a:ext>
          </a:extLst>
        </xdr:cNvPr>
        <xdr:cNvSpPr txBox="1"/>
      </xdr:nvSpPr>
      <xdr:spPr>
        <a:xfrm>
          <a:off x="15266044"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67327</xdr:rowOff>
    </xdr:from>
    <xdr:ext cx="405111" cy="259045"/>
    <xdr:sp macro="" textlink="">
      <xdr:nvSpPr>
        <xdr:cNvPr id="656" name="n_2mainValue【庁舎】&#10;有形固定資産減価償却率">
          <a:extLst>
            <a:ext uri="{FF2B5EF4-FFF2-40B4-BE49-F238E27FC236}">
              <a16:creationId xmlns:a16="http://schemas.microsoft.com/office/drawing/2014/main" id="{00000000-0008-0000-0F00-000090020000}"/>
            </a:ext>
          </a:extLst>
        </xdr:cNvPr>
        <xdr:cNvSpPr txBox="1"/>
      </xdr:nvSpPr>
      <xdr:spPr>
        <a:xfrm>
          <a:off x="14389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a:extLst>
            <a:ext uri="{FF2B5EF4-FFF2-40B4-BE49-F238E27FC236}">
              <a16:creationId xmlns:a16="http://schemas.microsoft.com/office/drawing/2014/main" id="{00000000-0008-0000-0F00-0000A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679" name="【庁舎】&#10;一人当たり面積最小値テキスト">
          <a:extLst>
            <a:ext uri="{FF2B5EF4-FFF2-40B4-BE49-F238E27FC236}">
              <a16:creationId xmlns:a16="http://schemas.microsoft.com/office/drawing/2014/main" id="{00000000-0008-0000-0F00-0000A7020000}"/>
            </a:ext>
          </a:extLst>
        </xdr:cNvPr>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681" name="【庁舎】&#10;一人当たり面積最大値テキスト">
          <a:extLst>
            <a:ext uri="{FF2B5EF4-FFF2-40B4-BE49-F238E27FC236}">
              <a16:creationId xmlns:a16="http://schemas.microsoft.com/office/drawing/2014/main" id="{00000000-0008-0000-0F00-0000A9020000}"/>
            </a:ext>
          </a:extLst>
        </xdr:cNvPr>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683" name="【庁舎】&#10;一人当たり面積平均値テキスト">
          <a:extLst>
            <a:ext uri="{FF2B5EF4-FFF2-40B4-BE49-F238E27FC236}">
              <a16:creationId xmlns:a16="http://schemas.microsoft.com/office/drawing/2014/main" id="{00000000-0008-0000-0F00-0000AB020000}"/>
            </a:ext>
          </a:extLst>
        </xdr:cNvPr>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121413</xdr:rowOff>
    </xdr:from>
    <xdr:to>
      <xdr:col>116</xdr:col>
      <xdr:colOff>114300</xdr:colOff>
      <xdr:row>107</xdr:row>
      <xdr:rowOff>51563</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22110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36340</xdr:rowOff>
    </xdr:from>
    <xdr:ext cx="469744" cy="259045"/>
    <xdr:sp macro="" textlink="">
      <xdr:nvSpPr>
        <xdr:cNvPr id="693" name="【庁舎】&#10;一人当たり面積該当値テキスト">
          <a:extLst>
            <a:ext uri="{FF2B5EF4-FFF2-40B4-BE49-F238E27FC236}">
              <a16:creationId xmlns:a16="http://schemas.microsoft.com/office/drawing/2014/main" id="{00000000-0008-0000-0F00-0000B5020000}"/>
            </a:ext>
          </a:extLst>
        </xdr:cNvPr>
        <xdr:cNvSpPr txBox="1"/>
      </xdr:nvSpPr>
      <xdr:spPr>
        <a:xfrm>
          <a:off x="22199600" y="182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123698</xdr:rowOff>
    </xdr:from>
    <xdr:to>
      <xdr:col>112</xdr:col>
      <xdr:colOff>38100</xdr:colOff>
      <xdr:row>107</xdr:row>
      <xdr:rowOff>53848</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763</xdr:rowOff>
    </xdr:from>
    <xdr:to>
      <xdr:col>116</xdr:col>
      <xdr:colOff>63500</xdr:colOff>
      <xdr:row>107</xdr:row>
      <xdr:rowOff>3048</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flipV="1">
          <a:off x="21323300" y="183459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98552</xdr:rowOff>
    </xdr:from>
    <xdr:to>
      <xdr:col>107</xdr:col>
      <xdr:colOff>101600</xdr:colOff>
      <xdr:row>107</xdr:row>
      <xdr:rowOff>28702</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0383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149352</xdr:rowOff>
    </xdr:from>
    <xdr:to>
      <xdr:col>111</xdr:col>
      <xdr:colOff>177800</xdr:colOff>
      <xdr:row>107</xdr:row>
      <xdr:rowOff>3048</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0434300" y="1832305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698" name="n_1aveValue【庁舎】&#10;一人当たり面積">
          <a:extLst>
            <a:ext uri="{FF2B5EF4-FFF2-40B4-BE49-F238E27FC236}">
              <a16:creationId xmlns:a16="http://schemas.microsoft.com/office/drawing/2014/main" id="{00000000-0008-0000-0F00-0000BA020000}"/>
            </a:ext>
          </a:extLst>
        </xdr:cNvPr>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699" name="n_2aveValue【庁舎】&#10;一人当たり面積">
          <a:extLst>
            <a:ext uri="{FF2B5EF4-FFF2-40B4-BE49-F238E27FC236}">
              <a16:creationId xmlns:a16="http://schemas.microsoft.com/office/drawing/2014/main" id="{00000000-0008-0000-0F00-0000BB020000}"/>
            </a:ext>
          </a:extLst>
        </xdr:cNvPr>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44975</xdr:rowOff>
    </xdr:from>
    <xdr:ext cx="469744" cy="259045"/>
    <xdr:sp macro="" textlink="">
      <xdr:nvSpPr>
        <xdr:cNvPr id="700" name="n_1mainValue【庁舎】&#10;一人当たり面積">
          <a:extLst>
            <a:ext uri="{FF2B5EF4-FFF2-40B4-BE49-F238E27FC236}">
              <a16:creationId xmlns:a16="http://schemas.microsoft.com/office/drawing/2014/main" id="{00000000-0008-0000-0F00-0000BC020000}"/>
            </a:ext>
          </a:extLst>
        </xdr:cNvPr>
        <xdr:cNvSpPr txBox="1"/>
      </xdr:nvSpPr>
      <xdr:spPr>
        <a:xfrm>
          <a:off x="21075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19829</xdr:rowOff>
    </xdr:from>
    <xdr:ext cx="469744" cy="259045"/>
    <xdr:sp macro="" textlink="">
      <xdr:nvSpPr>
        <xdr:cNvPr id="701" name="n_2mainValue【庁舎】&#10;一人当たり面積">
          <a:extLst>
            <a:ext uri="{FF2B5EF4-FFF2-40B4-BE49-F238E27FC236}">
              <a16:creationId xmlns:a16="http://schemas.microsoft.com/office/drawing/2014/main" id="{00000000-0008-0000-0F00-0000BD020000}"/>
            </a:ext>
          </a:extLst>
        </xdr:cNvPr>
        <xdr:cNvSpPr txBox="1"/>
      </xdr:nvSpPr>
      <xdr:spPr>
        <a:xfrm>
          <a:off x="20199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表中の</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体育館・プール</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　一人当たり面積　「</a:t>
          </a:r>
          <a:r>
            <a:rPr kumimoji="1" lang="en-US" altLang="ja-JP" sz="1300">
              <a:solidFill>
                <a:schemeClr val="dk1"/>
              </a:solidFill>
              <a:effectLst/>
              <a:latin typeface="+mn-lt"/>
              <a:ea typeface="+mn-ea"/>
              <a:cs typeface="+mn-cs"/>
            </a:rPr>
            <a:t>0.231</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0.141</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に修正する。</a:t>
          </a:r>
          <a:endParaRPr lang="ja-JP" altLang="ja-JP" sz="1300">
            <a:effectLst/>
          </a:endParaRPr>
        </a:p>
        <a:p>
          <a:r>
            <a:rPr kumimoji="1" lang="ja-JP" altLang="en-US" sz="1300">
              <a:latin typeface="ＭＳ Ｐゴシック" panose="020B0600070205080204" pitchFamily="50" charset="-128"/>
              <a:ea typeface="ＭＳ Ｐゴシック" panose="020B0600070205080204" pitchFamily="50" charset="-128"/>
            </a:rPr>
            <a:t>「庁舎」については、依然として高い有形固定資産減価償却率を維持しているが、平成３０年度には本庁舎並びに一部支所の建替えがおこなわれるため、有形固定資産減価償却率は減少が見込まれる。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また、「消防施設」においては使用していない消防機庫の解体の影響もあり有形固定資産減価償却率はほぼ横ばいとなった。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本市の財政構造上、周南コンビナートを形成する大企業の収益動向により税収が大きく左右されるという特徴がある。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公債費</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の増により基準財政需要額</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しているが</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市民税法人税割の増等により基準財政収入額も増加しているため、</a:t>
          </a:r>
          <a:r>
            <a:rPr kumimoji="1" lang="ja-JP" altLang="ja-JP" sz="1100">
              <a:solidFill>
                <a:schemeClr val="dk1"/>
              </a:solidFill>
              <a:effectLst/>
              <a:latin typeface="+mn-ea"/>
              <a:ea typeface="+mn-ea"/>
              <a:cs typeface="+mn-cs"/>
            </a:rPr>
            <a:t>単年度指数</a:t>
          </a:r>
          <a:r>
            <a:rPr kumimoji="1" lang="ja-JP" altLang="en-US"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か年平均</a:t>
          </a:r>
          <a:r>
            <a:rPr kumimoji="1" lang="ja-JP" altLang="en-US" sz="1100">
              <a:solidFill>
                <a:schemeClr val="dk1"/>
              </a:solidFill>
              <a:effectLst/>
              <a:latin typeface="+mn-ea"/>
              <a:ea typeface="+mn-ea"/>
              <a:cs typeface="+mn-cs"/>
            </a:rPr>
            <a:t>は前年度と同水準となった</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7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分子である経常経費充当一般財源</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市税等過誤納払戻金</a:t>
          </a:r>
          <a:r>
            <a:rPr kumimoji="1" lang="ja-JP" altLang="en-US" sz="1100">
              <a:solidFill>
                <a:schemeClr val="dk1"/>
              </a:solidFill>
              <a:effectLst/>
              <a:latin typeface="+mn-ea"/>
              <a:ea typeface="+mn-ea"/>
              <a:cs typeface="+mn-cs"/>
            </a:rPr>
            <a:t>の増や公債費の償還増等により約</a:t>
          </a:r>
          <a:r>
            <a:rPr kumimoji="1" lang="en-US" altLang="ja-JP" sz="1100">
              <a:solidFill>
                <a:schemeClr val="dk1"/>
              </a:solidFill>
              <a:effectLst/>
              <a:latin typeface="+mn-ea"/>
              <a:ea typeface="+mn-ea"/>
              <a:cs typeface="+mn-cs"/>
            </a:rPr>
            <a:t>7.4</a:t>
          </a:r>
          <a:r>
            <a:rPr kumimoji="1" lang="ja-JP" altLang="en-US" sz="1100">
              <a:solidFill>
                <a:schemeClr val="dk1"/>
              </a:solidFill>
              <a:effectLst/>
              <a:latin typeface="+mn-ea"/>
              <a:ea typeface="+mn-ea"/>
              <a:cs typeface="+mn-cs"/>
            </a:rPr>
            <a:t>億円増加し、更に、普通交付税の減少による経常一般財源歳入額の減や臨時財政対策債の減により分母全体が約</a:t>
          </a:r>
          <a:r>
            <a:rPr kumimoji="1" lang="en-US" altLang="ja-JP" sz="1100">
              <a:solidFill>
                <a:schemeClr val="dk1"/>
              </a:solidFill>
              <a:effectLst/>
              <a:latin typeface="+mn-ea"/>
              <a:ea typeface="+mn-ea"/>
              <a:cs typeface="+mn-cs"/>
            </a:rPr>
            <a:t>5.0</a:t>
          </a:r>
          <a:r>
            <a:rPr kumimoji="1" lang="ja-JP" altLang="en-US" sz="1100">
              <a:solidFill>
                <a:schemeClr val="dk1"/>
              </a:solidFill>
              <a:effectLst/>
              <a:latin typeface="+mn-ea"/>
              <a:ea typeface="+mn-ea"/>
              <a:cs typeface="+mn-cs"/>
            </a:rPr>
            <a:t>億円減少したため、</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類似団体平均を大きく上回っ</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合併支援措置の</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終了に</a:t>
          </a:r>
          <a:r>
            <a:rPr kumimoji="1" lang="ja-JP" altLang="en-US" sz="1100">
              <a:solidFill>
                <a:schemeClr val="dk1"/>
              </a:solidFill>
              <a:effectLst/>
              <a:latin typeface="+mn-ea"/>
              <a:ea typeface="+mn-ea"/>
              <a:cs typeface="+mn-cs"/>
            </a:rPr>
            <a:t>伴う</a:t>
          </a:r>
          <a:r>
            <a:rPr kumimoji="1" lang="ja-JP" altLang="ja-JP" sz="1100">
              <a:solidFill>
                <a:schemeClr val="dk1"/>
              </a:solidFill>
              <a:effectLst/>
              <a:latin typeface="+mn-ea"/>
              <a:ea typeface="+mn-ea"/>
              <a:cs typeface="+mn-cs"/>
            </a:rPr>
            <a:t>普通交付税の縮減など、更なる一般財源の減少が見込まれるため、公債費や人件費の抑制、施設維持管理費の削減を図っていく。</a:t>
          </a:r>
          <a:endParaRPr lang="ja-JP" altLang="ja-JP" sz="11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12700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6391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21272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6391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144463</xdr:rowOff>
    </xdr:from>
    <xdr:to>
      <xdr:col>15</xdr:col>
      <xdr:colOff>82550</xdr:colOff>
      <xdr:row>64</xdr:row>
      <xdr:rowOff>21272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458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144463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70870"/>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93663</xdr:rowOff>
    </xdr:from>
    <xdr:to>
      <xdr:col>11</xdr:col>
      <xdr:colOff>82550</xdr:colOff>
      <xdr:row>64</xdr:row>
      <xdr:rowOff>23813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消防業務について、広い市域の多くを一部事務組合によらず直接運営しているため、人件費が類似団体平均を大きく上回っている。</a:t>
          </a:r>
          <a:endParaRPr lang="ja-JP" altLang="ja-JP" sz="1100">
            <a:effectLst/>
          </a:endParaRPr>
        </a:p>
        <a:p>
          <a:r>
            <a:rPr kumimoji="1" lang="ja-JP" altLang="ja-JP" sz="1100">
              <a:solidFill>
                <a:schemeClr val="dk1"/>
              </a:solidFill>
              <a:effectLst/>
              <a:latin typeface="+mn-lt"/>
              <a:ea typeface="+mn-ea"/>
              <a:cs typeface="+mn-cs"/>
            </a:rPr>
            <a:t>　今後も引き続き、適正な職員配置による人件費の抑制に努めるとともに、事業の選択や公共施設の統廃合の推進などにより物件費の削減を図っていく。</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47349</xdr:rowOff>
    </xdr:from>
    <xdr:to>
      <xdr:col>23</xdr:col>
      <xdr:colOff>133350</xdr:colOff>
      <xdr:row>85</xdr:row>
      <xdr:rowOff>136544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20599"/>
          <a:ext cx="838200" cy="8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31646</xdr:rowOff>
    </xdr:from>
    <xdr:to>
      <xdr:col>19</xdr:col>
      <xdr:colOff>133350</xdr:colOff>
      <xdr:row>85</xdr:row>
      <xdr:rowOff>47349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04896"/>
          <a:ext cx="889000" cy="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149253</xdr:rowOff>
    </xdr:from>
    <xdr:to>
      <xdr:col>15</xdr:col>
      <xdr:colOff>82550</xdr:colOff>
      <xdr:row>85</xdr:row>
      <xdr:rowOff>31646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51053"/>
          <a:ext cx="889000" cy="5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59006</xdr:rowOff>
    </xdr:from>
    <xdr:to>
      <xdr:col>11</xdr:col>
      <xdr:colOff>31750</xdr:colOff>
      <xdr:row>84</xdr:row>
      <xdr:rowOff>149253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60806"/>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85744</xdr:rowOff>
    </xdr:from>
    <xdr:to>
      <xdr:col>23</xdr:col>
      <xdr:colOff>184150</xdr:colOff>
      <xdr:row>86</xdr:row>
      <xdr:rowOff>15894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5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57821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3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167999</xdr:rowOff>
    </xdr:from>
    <xdr:to>
      <xdr:col>19</xdr:col>
      <xdr:colOff>184150</xdr:colOff>
      <xdr:row>85</xdr:row>
      <xdr:rowOff>98149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82926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56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152296</xdr:rowOff>
    </xdr:from>
    <xdr:to>
      <xdr:col>15</xdr:col>
      <xdr:colOff>133350</xdr:colOff>
      <xdr:row>85</xdr:row>
      <xdr:rowOff>82446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67223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4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98453</xdr:rowOff>
    </xdr:from>
    <xdr:to>
      <xdr:col>11</xdr:col>
      <xdr:colOff>82550</xdr:colOff>
      <xdr:row>85</xdr:row>
      <xdr:rowOff>28603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13380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8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8206</xdr:rowOff>
    </xdr:from>
    <xdr:to>
      <xdr:col>7</xdr:col>
      <xdr:colOff>31750</xdr:colOff>
      <xdr:row>84</xdr:row>
      <xdr:rowOff>109806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94583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9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給与カットが終了した平成２６年度から類似団体より高い水準となっている。</a:t>
          </a:r>
        </a:p>
        <a:p>
          <a:r>
            <a:rPr kumimoji="1" lang="ja-JP" altLang="en-US" sz="1100">
              <a:latin typeface="ＭＳ Ｐゴシック" panose="020B0600070205080204" pitchFamily="50" charset="-128"/>
              <a:ea typeface="ＭＳ Ｐゴシック" panose="020B0600070205080204" pitchFamily="50" charset="-128"/>
            </a:rPr>
            <a:t>　職員の階層変動等により、今後も指数が変動していくことが予想されるが、人事院勧告、地域の民間企業及び類似団体の状況を勘案し、給与の適正化に努める。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854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85</xdr:row>
      <xdr:rowOff>112184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2348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17586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従来より業務内容の見直し等による職員数の削減に努めているところだが、平成３０年度～３１年度に退職者数が一時的に増加することを見込み、職員採用数を増やしていること及び人口の減少により、平成２７年度より高い水準となっている。</a:t>
          </a:r>
        </a:p>
        <a:p>
          <a:r>
            <a:rPr kumimoji="1" lang="ja-JP" altLang="en-US" sz="1100">
              <a:latin typeface="ＭＳ Ｐゴシック" panose="020B0600070205080204" pitchFamily="50" charset="-128"/>
              <a:ea typeface="ＭＳ Ｐゴシック" panose="020B0600070205080204" pitchFamily="50" charset="-128"/>
            </a:rPr>
            <a:t>　今後、全体の職員数は減少する見込みであるものの、より一層の業務の見直しや効率化による適切な定員管理に努める。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17780</xdr:rowOff>
    </xdr:from>
    <xdr:to>
      <xdr:col>81</xdr:col>
      <xdr:colOff>44450</xdr:colOff>
      <xdr:row>63</xdr:row>
      <xdr:rowOff>31856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19130"/>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151024</xdr:rowOff>
    </xdr:from>
    <xdr:to>
      <xdr:col>77</xdr:col>
      <xdr:colOff>44450</xdr:colOff>
      <xdr:row>63</xdr:row>
      <xdr:rowOff>17780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8092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144992</xdr:rowOff>
    </xdr:from>
    <xdr:to>
      <xdr:col>72</xdr:col>
      <xdr:colOff>203200</xdr:colOff>
      <xdr:row>62</xdr:row>
      <xdr:rowOff>151024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748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144992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628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152506</xdr:rowOff>
    </xdr:from>
    <xdr:to>
      <xdr:col>81</xdr:col>
      <xdr:colOff>95250</xdr:colOff>
      <xdr:row>63</xdr:row>
      <xdr:rowOff>82656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124583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5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138430</xdr:rowOff>
    </xdr:from>
    <xdr:to>
      <xdr:col>77</xdr:col>
      <xdr:colOff>95250</xdr:colOff>
      <xdr:row>63</xdr:row>
      <xdr:rowOff>68580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53357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100224</xdr:rowOff>
    </xdr:from>
    <xdr:to>
      <xdr:col>73</xdr:col>
      <xdr:colOff>44450</xdr:colOff>
      <xdr:row>63</xdr:row>
      <xdr:rowOff>30374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15151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94192</xdr:rowOff>
    </xdr:from>
    <xdr:to>
      <xdr:col>68</xdr:col>
      <xdr:colOff>203200</xdr:colOff>
      <xdr:row>63</xdr:row>
      <xdr:rowOff>24342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新市建設計画に基づく大型建設事業の進捗に伴い、普通会計の元利償還金が増加となっており、単年度でみると</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ポイント増加したが、直近</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か年平均により算出する実質公債費比率としては、前年度と同率となっている。</a:t>
          </a:r>
        </a:p>
        <a:p>
          <a:r>
            <a:rPr kumimoji="1" lang="ja-JP" altLang="en-US" sz="1100">
              <a:latin typeface="ＭＳ Ｐゴシック" panose="020B0600070205080204" pitchFamily="50" charset="-128"/>
              <a:ea typeface="ＭＳ Ｐゴシック" panose="020B0600070205080204" pitchFamily="50" charset="-128"/>
            </a:rPr>
            <a:t>　今後は交付税措置される有利な起債である合併特例債が活用できないことを踏まえ、事業の選択と集中により大型事業及び起債発行を抑制することを前提としつつ、引き続き交付税措置される起債の有効活用することで、実質的な公債費負担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17356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18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33444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73660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3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89746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745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大型事業の進捗に伴い合併特例債や公共事業等債などの借入れが増加したことにより、一般会計等の市債残高が</a:t>
          </a:r>
          <a:r>
            <a:rPr kumimoji="1" lang="en-US" altLang="ja-JP" sz="1100">
              <a:latin typeface="ＭＳ Ｐゴシック" panose="020B0600070205080204" pitchFamily="50" charset="-128"/>
              <a:ea typeface="ＭＳ Ｐゴシック" panose="020B0600070205080204" pitchFamily="50" charset="-128"/>
            </a:rPr>
            <a:t>27.3</a:t>
          </a:r>
          <a:r>
            <a:rPr kumimoji="1" lang="ja-JP" altLang="en-US" sz="1100">
              <a:latin typeface="ＭＳ Ｐゴシック" panose="020B0600070205080204" pitchFamily="50" charset="-128"/>
              <a:ea typeface="ＭＳ Ｐゴシック" panose="020B0600070205080204" pitchFamily="50" charset="-128"/>
            </a:rPr>
            <a:t>億円増加した。また、財政調整基金や庁舎建設基金などの取り崩しにより充当可能財源が</a:t>
          </a:r>
          <a:r>
            <a:rPr kumimoji="1" lang="en-US" altLang="ja-JP" sz="1100">
              <a:latin typeface="ＭＳ Ｐゴシック" panose="020B0600070205080204" pitchFamily="50" charset="-128"/>
              <a:ea typeface="ＭＳ Ｐゴシック" panose="020B0600070205080204" pitchFamily="50" charset="-128"/>
            </a:rPr>
            <a:t>20.5</a:t>
          </a:r>
          <a:r>
            <a:rPr kumimoji="1" lang="ja-JP" altLang="en-US" sz="1100">
              <a:latin typeface="ＭＳ Ｐゴシック" panose="020B0600070205080204" pitchFamily="50" charset="-128"/>
              <a:ea typeface="ＭＳ Ｐゴシック" panose="020B0600070205080204" pitchFamily="50" charset="-128"/>
            </a:rPr>
            <a:t>億円減少した。これらの要因により、将来負担比率は前年度と比べ</a:t>
          </a:r>
          <a:r>
            <a:rPr kumimoji="1" lang="en-US" altLang="ja-JP" sz="1100">
              <a:latin typeface="ＭＳ Ｐゴシック" panose="020B0600070205080204" pitchFamily="50" charset="-128"/>
              <a:ea typeface="ＭＳ Ｐゴシック" panose="020B0600070205080204" pitchFamily="50" charset="-128"/>
            </a:rPr>
            <a:t>12.4</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年度で合併支援措置が終了し、普通交付税のさらなる縮減等により将来負担比率の悪化も懸念されるため、緊急財政対策で定めた年間地方債発行額</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億円以内を堅持し地方債の発行を抑えることや、歳入に見合った歳出を基本とする財政運営により基金の増加を図ることにより、持続可能な財政運営に努める。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120752</xdr:rowOff>
    </xdr:from>
    <xdr:to>
      <xdr:col>81</xdr:col>
      <xdr:colOff>44450</xdr:colOff>
      <xdr:row>19</xdr:row>
      <xdr:rowOff>68986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3206852"/>
          <a:ext cx="838200" cy="1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120752</xdr:rowOff>
    </xdr:from>
    <xdr:to>
      <xdr:col>77</xdr:col>
      <xdr:colOff>44450</xdr:colOff>
      <xdr:row>19</xdr:row>
      <xdr:rowOff>74778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2068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49682</xdr:rowOff>
    </xdr:from>
    <xdr:to>
      <xdr:col>72</xdr:col>
      <xdr:colOff>203200</xdr:colOff>
      <xdr:row>19</xdr:row>
      <xdr:rowOff>74778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307232"/>
          <a:ext cx="8890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8179</xdr:rowOff>
    </xdr:from>
    <xdr:to>
      <xdr:col>68</xdr:col>
      <xdr:colOff>152400</xdr:colOff>
      <xdr:row>19</xdr:row>
      <xdr:rowOff>49682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265729"/>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18186</xdr:rowOff>
    </xdr:from>
    <xdr:to>
      <xdr:col>81</xdr:col>
      <xdr:colOff>95250</xdr:colOff>
      <xdr:row>19</xdr:row>
      <xdr:rowOff>119786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2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161713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24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69952</xdr:rowOff>
    </xdr:from>
    <xdr:to>
      <xdr:col>77</xdr:col>
      <xdr:colOff>95250</xdr:colOff>
      <xdr:row>19</xdr:row>
      <xdr:rowOff>102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1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156329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242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23978</xdr:rowOff>
    </xdr:from>
    <xdr:to>
      <xdr:col>73</xdr:col>
      <xdr:colOff>44450</xdr:colOff>
      <xdr:row>19</xdr:row>
      <xdr:rowOff>125578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2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110355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36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170332</xdr:rowOff>
    </xdr:from>
    <xdr:to>
      <xdr:col>68</xdr:col>
      <xdr:colOff>203200</xdr:colOff>
      <xdr:row>19</xdr:row>
      <xdr:rowOff>100482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2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85259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3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128829</xdr:rowOff>
    </xdr:from>
    <xdr:to>
      <xdr:col>64</xdr:col>
      <xdr:colOff>152400</xdr:colOff>
      <xdr:row>19</xdr:row>
      <xdr:rowOff>58979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2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43756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3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人事院勧告に準じた給与改定</a:t>
          </a:r>
          <a:r>
            <a:rPr kumimoji="1" lang="ja-JP" altLang="ja-JP" sz="1100">
              <a:solidFill>
                <a:schemeClr val="dk1"/>
              </a:solidFill>
              <a:effectLst/>
              <a:latin typeface="+mn-ea"/>
              <a:ea typeface="+mn-ea"/>
              <a:cs typeface="+mn-cs"/>
            </a:rPr>
            <a:t>などにより</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上昇し</a:t>
          </a:r>
          <a:r>
            <a:rPr kumimoji="1" lang="ja-JP" altLang="ja-JP" sz="1100">
              <a:solidFill>
                <a:schemeClr val="dk1"/>
              </a:solidFill>
              <a:effectLst/>
              <a:latin typeface="+mn-ea"/>
              <a:ea typeface="+mn-ea"/>
              <a:cs typeface="+mn-cs"/>
            </a:rPr>
            <a:t>た。従来から、職員配置の適正化により職員を削減してきたところであるが、消防業務について、広い市域の多くを一部事務組合によらず、直接運営しているため、類似団体平均を上回っている。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今後も引き続き、計画的な職員採用、配置に努めるとともに、働き方改革を推進することで総人件費の抑制に努める</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39</xdr:row>
      <xdr:rowOff>19050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16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101600</xdr:rowOff>
    </xdr:from>
    <xdr:to>
      <xdr:col>19</xdr:col>
      <xdr:colOff>187325</xdr:colOff>
      <xdr:row>39</xdr:row>
      <xdr:rowOff>6350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1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6350</xdr:rowOff>
    </xdr:from>
    <xdr:to>
      <xdr:col>15</xdr:col>
      <xdr:colOff>98425</xdr:colOff>
      <xdr:row>39</xdr:row>
      <xdr:rowOff>120650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9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95250</xdr:rowOff>
    </xdr:from>
    <xdr:to>
      <xdr:col>11</xdr:col>
      <xdr:colOff>9525</xdr:colOff>
      <xdr:row>39</xdr:row>
      <xdr:rowOff>120650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8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139700</xdr:rowOff>
    </xdr:from>
    <xdr:to>
      <xdr:col>24</xdr:col>
      <xdr:colOff>76200</xdr:colOff>
      <xdr:row>39</xdr:row>
      <xdr:rowOff>69850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50800</xdr:rowOff>
    </xdr:from>
    <xdr:to>
      <xdr:col>20</xdr:col>
      <xdr:colOff>38100</xdr:colOff>
      <xdr:row>38</xdr:row>
      <xdr:rowOff>152400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127000</xdr:rowOff>
    </xdr:from>
    <xdr:to>
      <xdr:col>15</xdr:col>
      <xdr:colOff>149225</xdr:colOff>
      <xdr:row>39</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69850</xdr:rowOff>
    </xdr:from>
    <xdr:to>
      <xdr:col>11</xdr:col>
      <xdr:colOff>60325</xdr:colOff>
      <xdr:row>40</xdr:row>
      <xdr:rowOff>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44450</xdr:rowOff>
    </xdr:from>
    <xdr:to>
      <xdr:col>6</xdr:col>
      <xdr:colOff>171450</xdr:colOff>
      <xdr:row>39</xdr:row>
      <xdr:rowOff>146050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小中学校のタブレット端末導入に係るリース料や情報システム導入に係る委託料やシステム使用料の増加などにより</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ポイント上昇した。</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今後も引き続き、公共施設再配置計画による取組みを進め、維持管理経費の削減を図る。また、行政評価による事務事業の見直しなどにより経費の抑制に努める。</a:t>
          </a:r>
          <a:endParaRPr lang="ja-JP" altLang="ja-JP" sz="11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122428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19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76708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01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83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16</xdr:row>
      <xdr:rowOff>40132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736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162831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生活扶助費・</a:t>
          </a:r>
          <a:r>
            <a:rPr kumimoji="1" lang="ja-JP" altLang="ja-JP" sz="1100">
              <a:solidFill>
                <a:schemeClr val="dk1"/>
              </a:solidFill>
              <a:effectLst/>
              <a:latin typeface="+mn-ea"/>
              <a:ea typeface="+mn-ea"/>
              <a:cs typeface="+mn-cs"/>
            </a:rPr>
            <a:t>医療扶助費等は減少したが、</a:t>
          </a:r>
          <a:r>
            <a:rPr kumimoji="1" lang="ja-JP" altLang="en-US" sz="1100">
              <a:solidFill>
                <a:schemeClr val="dk1"/>
              </a:solidFill>
              <a:effectLst/>
              <a:latin typeface="+mn-ea"/>
              <a:ea typeface="+mn-ea"/>
              <a:cs typeface="+mn-cs"/>
            </a:rPr>
            <a:t>私立幼稚園の新制度への移行に伴う</a:t>
          </a:r>
          <a:r>
            <a:rPr kumimoji="1" lang="ja-JP" altLang="ja-JP" sz="1100">
              <a:solidFill>
                <a:schemeClr val="dk1"/>
              </a:solidFill>
              <a:effectLst/>
              <a:latin typeface="+mn-ea"/>
              <a:ea typeface="+mn-ea"/>
              <a:cs typeface="+mn-cs"/>
            </a:rPr>
            <a:t>施設型給付費の増</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により</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ポイント上昇した。</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今後も引き続き、高齢化の進行等により社会福祉費が増加することが予想されることから、単独事業の見直し等、給付の適正化に努めていく。</a:t>
          </a:r>
          <a:endParaRPr lang="ja-JP" altLang="ja-JP" sz="11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1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簡易水道事業の水道事業への統合に伴う繰出金の皆減、地方卸売市場の平成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年度借入の償還終了に伴う繰出金の減額等により、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今後も引き続き、特別会計の経営の効率化等を図ることで、繰出金などの負担を減らしていくよう努める。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72572</xdr:rowOff>
    </xdr:from>
    <xdr:to>
      <xdr:col>82</xdr:col>
      <xdr:colOff>107950</xdr:colOff>
      <xdr:row>54</xdr:row>
      <xdr:rowOff>94343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330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72572</xdr:rowOff>
    </xdr:from>
    <xdr:to>
      <xdr:col>78</xdr:col>
      <xdr:colOff>69850</xdr:colOff>
      <xdr:row>54</xdr:row>
      <xdr:rowOff>94343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54</xdr:row>
      <xdr:rowOff>72572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287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135165</xdr:rowOff>
    </xdr:from>
    <xdr:to>
      <xdr:col>69</xdr:col>
      <xdr:colOff>92075</xdr:colOff>
      <xdr:row>54</xdr:row>
      <xdr:rowOff>29028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21772</xdr:rowOff>
    </xdr:from>
    <xdr:to>
      <xdr:col>82</xdr:col>
      <xdr:colOff>158750</xdr:colOff>
      <xdr:row>54</xdr:row>
      <xdr:rowOff>123372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43543</xdr:rowOff>
    </xdr:from>
    <xdr:to>
      <xdr:col>78</xdr:col>
      <xdr:colOff>120650</xdr:colOff>
      <xdr:row>54</xdr:row>
      <xdr:rowOff>145143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155320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21772</xdr:rowOff>
    </xdr:from>
    <xdr:to>
      <xdr:col>74</xdr:col>
      <xdr:colOff>31750</xdr:colOff>
      <xdr:row>54</xdr:row>
      <xdr:rowOff>123372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133549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149678</xdr:rowOff>
    </xdr:from>
    <xdr:to>
      <xdr:col>69</xdr:col>
      <xdr:colOff>142875</xdr:colOff>
      <xdr:row>54</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90005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市税等過誤納払戻金の</a:t>
          </a:r>
          <a:r>
            <a:rPr kumimoji="1" lang="ja-JP" altLang="en-US" sz="1100">
              <a:solidFill>
                <a:schemeClr val="dk1"/>
              </a:solidFill>
              <a:effectLst/>
              <a:latin typeface="+mn-ea"/>
              <a:ea typeface="+mn-ea"/>
              <a:cs typeface="+mn-cs"/>
            </a:rPr>
            <a:t>増、施設整備に係る一部事務組合</a:t>
          </a:r>
          <a:r>
            <a:rPr kumimoji="1" lang="ja-JP" altLang="ja-JP" sz="1100">
              <a:solidFill>
                <a:schemeClr val="dk1"/>
              </a:solidFill>
              <a:effectLst/>
              <a:latin typeface="+mn-ea"/>
              <a:ea typeface="+mn-ea"/>
              <a:cs typeface="+mn-cs"/>
            </a:rPr>
            <a:t>負担金</a:t>
          </a:r>
          <a:r>
            <a:rPr kumimoji="1" lang="ja-JP" altLang="en-US" sz="1100">
              <a:solidFill>
                <a:schemeClr val="dk1"/>
              </a:solidFill>
              <a:effectLst/>
              <a:latin typeface="+mn-ea"/>
              <a:ea typeface="+mn-ea"/>
              <a:cs typeface="+mn-cs"/>
            </a:rPr>
            <a:t>の増により</a:t>
          </a:r>
          <a:r>
            <a:rPr kumimoji="1" lang="en-US" altLang="ja-JP" sz="1100">
              <a:solidFill>
                <a:schemeClr val="dk1"/>
              </a:solidFill>
              <a:effectLst/>
              <a:latin typeface="+mn-ea"/>
              <a:ea typeface="+mn-ea"/>
              <a:cs typeface="+mn-cs"/>
            </a:rPr>
            <a:t>1.1</a:t>
          </a:r>
          <a:r>
            <a:rPr kumimoji="1" lang="ja-JP" altLang="en-US" sz="1100">
              <a:solidFill>
                <a:schemeClr val="dk1"/>
              </a:solidFill>
              <a:effectLst/>
              <a:latin typeface="+mn-ea"/>
              <a:ea typeface="+mn-ea"/>
              <a:cs typeface="+mn-cs"/>
            </a:rPr>
            <a:t>ポイント上昇した。</a:t>
          </a: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また、</a:t>
          </a:r>
          <a:r>
            <a:rPr kumimoji="1" lang="ja-JP" altLang="en-US" sz="1100">
              <a:solidFill>
                <a:schemeClr val="dk1"/>
              </a:solidFill>
              <a:effectLst/>
              <a:latin typeface="+mn-ea"/>
              <a:ea typeface="+mn-ea"/>
              <a:cs typeface="+mn-cs"/>
            </a:rPr>
            <a:t>下水道事業などへの負担金が多額であることから、</a:t>
          </a:r>
          <a:r>
            <a:rPr kumimoji="1" lang="ja-JP" altLang="ja-JP" sz="1100">
              <a:solidFill>
                <a:schemeClr val="dk1"/>
              </a:solidFill>
              <a:effectLst/>
              <a:latin typeface="+mn-ea"/>
              <a:ea typeface="+mn-ea"/>
              <a:cs typeface="+mn-cs"/>
            </a:rPr>
            <a:t>類似団体平均と比べ高い状況が続いている。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今後も各種団体への補助金等について、必要性や効果を検証し、一層の適正化を図っていく</a:t>
          </a:r>
          <a:r>
            <a:rPr kumimoji="1" lang="ja-JP" altLang="ja-JP" sz="1100">
              <a:solidFill>
                <a:schemeClr val="dk1"/>
              </a:solidFill>
              <a:effectLst/>
              <a:latin typeface="+mn-lt"/>
              <a:ea typeface="+mn-ea"/>
              <a:cs typeface="+mn-cs"/>
            </a:rPr>
            <a:t>。</a:t>
          </a:r>
          <a:endParaRPr lang="ja-JP" altLang="ja-JP" sz="1100">
            <a:effectLst/>
          </a:endParaRPr>
        </a:p>
        <a:p>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20320</xdr:rowOff>
    </xdr:from>
    <xdr:to>
      <xdr:col>82</xdr:col>
      <xdr:colOff>107950</xdr:colOff>
      <xdr:row>38</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35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20320</xdr:rowOff>
    </xdr:from>
    <xdr:to>
      <xdr:col>78</xdr:col>
      <xdr:colOff>69850</xdr:colOff>
      <xdr:row>38</xdr:row>
      <xdr:rowOff>73660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73660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2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27940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140970</xdr:rowOff>
    </xdr:from>
    <xdr:to>
      <xdr:col>78</xdr:col>
      <xdr:colOff>120650</xdr:colOff>
      <xdr:row>38</xdr:row>
      <xdr:rowOff>71120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55897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22860</xdr:rowOff>
    </xdr:from>
    <xdr:to>
      <xdr:col>74</xdr:col>
      <xdr:colOff>31750</xdr:colOff>
      <xdr:row>38</xdr:row>
      <xdr:rowOff>124460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109237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148590</xdr:rowOff>
    </xdr:from>
    <xdr:to>
      <xdr:col>65</xdr:col>
      <xdr:colOff>53975</xdr:colOff>
      <xdr:row>38</xdr:row>
      <xdr:rowOff>78740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63517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合併特例債等の償還増等により</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ポイント上昇し</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類似団体平均を</a:t>
          </a:r>
          <a:r>
            <a:rPr kumimoji="1" lang="en-US" altLang="ja-JP" sz="1100">
              <a:solidFill>
                <a:schemeClr val="dk1"/>
              </a:solidFill>
              <a:effectLst/>
              <a:latin typeface="+mn-ea"/>
              <a:ea typeface="+mn-ea"/>
              <a:cs typeface="+mn-cs"/>
            </a:rPr>
            <a:t>4.8</a:t>
          </a:r>
          <a:r>
            <a:rPr kumimoji="1" lang="ja-JP" altLang="ja-JP" sz="1100">
              <a:solidFill>
                <a:schemeClr val="dk1"/>
              </a:solidFill>
              <a:effectLst/>
              <a:latin typeface="+mn-ea"/>
              <a:ea typeface="+mn-ea"/>
              <a:cs typeface="+mn-cs"/>
            </a:rPr>
            <a:t>上回っている。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合併特例債</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臨時財政対策債の償還により、公債費は</a:t>
          </a:r>
          <a:r>
            <a:rPr kumimoji="1" lang="ja-JP" altLang="en-US" sz="1100">
              <a:solidFill>
                <a:schemeClr val="dk1"/>
              </a:solidFill>
              <a:effectLst/>
              <a:latin typeface="+mn-ea"/>
              <a:ea typeface="+mn-ea"/>
              <a:cs typeface="+mn-cs"/>
            </a:rPr>
            <a:t>増加傾向にあり、今後、非常に厳しい財政状況が見込まれることから、持続可能な財政運営を維持するために、平成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月に緊急財政対策を策定し、平成</a:t>
          </a:r>
          <a:r>
            <a:rPr kumimoji="1" lang="en-US" altLang="ja-JP" sz="1100">
              <a:solidFill>
                <a:schemeClr val="dk1"/>
              </a:solidFill>
              <a:effectLst/>
              <a:latin typeface="+mn-ea"/>
              <a:ea typeface="+mn-ea"/>
              <a:cs typeface="+mn-cs"/>
            </a:rPr>
            <a:t>34</a:t>
          </a:r>
          <a:r>
            <a:rPr kumimoji="1" lang="ja-JP" altLang="en-US" sz="1100">
              <a:solidFill>
                <a:schemeClr val="dk1"/>
              </a:solidFill>
              <a:effectLst/>
              <a:latin typeface="+mn-ea"/>
              <a:ea typeface="+mn-ea"/>
              <a:cs typeface="+mn-cs"/>
            </a:rPr>
            <a:t>年度までの</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年間の市債借入額の上限額を</a:t>
          </a:r>
          <a:r>
            <a:rPr kumimoji="1" lang="en-US" altLang="ja-JP" sz="1100">
              <a:solidFill>
                <a:schemeClr val="dk1"/>
              </a:solidFill>
              <a:effectLst/>
              <a:latin typeface="+mn-ea"/>
              <a:ea typeface="+mn-ea"/>
              <a:cs typeface="+mn-cs"/>
            </a:rPr>
            <a:t>150</a:t>
          </a:r>
          <a:r>
            <a:rPr kumimoji="1" lang="ja-JP" altLang="en-US" sz="1100">
              <a:solidFill>
                <a:schemeClr val="dk1"/>
              </a:solidFill>
              <a:effectLst/>
              <a:latin typeface="+mn-ea"/>
              <a:ea typeface="+mn-ea"/>
              <a:cs typeface="+mn-cs"/>
            </a:rPr>
            <a:t>億円と定め、投資的経費や市債の借入の抑制を図ることにより、</a:t>
          </a:r>
          <a:r>
            <a:rPr kumimoji="1" lang="ja-JP" altLang="ja-JP" sz="1100">
              <a:solidFill>
                <a:schemeClr val="dk1"/>
              </a:solidFill>
              <a:effectLst/>
              <a:latin typeface="+mn-ea"/>
              <a:ea typeface="+mn-ea"/>
              <a:cs typeface="+mn-cs"/>
            </a:rPr>
            <a:t>公債費負担の抑制に努めていく。</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4589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67563</xdr:rowOff>
    </xdr:from>
    <xdr:to>
      <xdr:col>19</xdr:col>
      <xdr:colOff>187325</xdr:colOff>
      <xdr:row>78</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406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81280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補助費、人件費等の増により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今後は、補助金等の必要性や効果を検証し、一層の適正化を図っていくとともに、計画的な職員採用、配置に努め、働き方改革を推進することにより総人件費の抑制に努める。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115570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12063"/>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51563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51563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77</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25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159747</xdr:rowOff>
    </xdr:from>
    <xdr:to>
      <xdr:col>29</xdr:col>
      <xdr:colOff>127000</xdr:colOff>
      <xdr:row>16</xdr:row>
      <xdr:rowOff>32893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79122"/>
          <a:ext cx="647700" cy="44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28065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0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21444</xdr:rowOff>
    </xdr:from>
    <xdr:to>
      <xdr:col>26</xdr:col>
      <xdr:colOff>50800</xdr:colOff>
      <xdr:row>16</xdr:row>
      <xdr:rowOff>32893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12269"/>
          <a:ext cx="698500" cy="1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21444</xdr:rowOff>
    </xdr:from>
    <xdr:to>
      <xdr:col>22</xdr:col>
      <xdr:colOff>114300</xdr:colOff>
      <xdr:row>16</xdr:row>
      <xdr:rowOff>34207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12269"/>
          <a:ext cx="698500" cy="1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34207</xdr:rowOff>
    </xdr:from>
    <xdr:to>
      <xdr:col>18</xdr:col>
      <xdr:colOff>177800</xdr:colOff>
      <xdr:row>16</xdr:row>
      <xdr:rowOff>60858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5032"/>
          <a:ext cx="698500" cy="26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108947</xdr:rowOff>
    </xdr:from>
    <xdr:to>
      <xdr:col>29</xdr:col>
      <xdr:colOff>177800</xdr:colOff>
      <xdr:row>16</xdr:row>
      <xdr:rowOff>39097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125474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153543</xdr:rowOff>
    </xdr:from>
    <xdr:to>
      <xdr:col>26</xdr:col>
      <xdr:colOff>101600</xdr:colOff>
      <xdr:row>16</xdr:row>
      <xdr:rowOff>83693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93870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1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142094</xdr:rowOff>
    </xdr:from>
    <xdr:to>
      <xdr:col>22</xdr:col>
      <xdr:colOff>165100</xdr:colOff>
      <xdr:row>16</xdr:row>
      <xdr:rowOff>72244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6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82421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154857</xdr:rowOff>
    </xdr:from>
    <xdr:to>
      <xdr:col>19</xdr:col>
      <xdr:colOff>38100</xdr:colOff>
      <xdr:row>16</xdr:row>
      <xdr:rowOff>85007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4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95184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10058</xdr:rowOff>
    </xdr:from>
    <xdr:to>
      <xdr:col>15</xdr:col>
      <xdr:colOff>101600</xdr:colOff>
      <xdr:row>16</xdr:row>
      <xdr:rowOff>111658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0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121835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267589</xdr:rowOff>
    </xdr:from>
    <xdr:to>
      <xdr:col>29</xdr:col>
      <xdr:colOff>127000</xdr:colOff>
      <xdr:row>34</xdr:row>
      <xdr:rowOff>326301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35039"/>
          <a:ext cx="647700" cy="58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299212</xdr:rowOff>
    </xdr:from>
    <xdr:to>
      <xdr:col>26</xdr:col>
      <xdr:colOff>50800</xdr:colOff>
      <xdr:row>34</xdr:row>
      <xdr:rowOff>326301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66662"/>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264464</xdr:rowOff>
    </xdr:from>
    <xdr:to>
      <xdr:col>22</xdr:col>
      <xdr:colOff>114300</xdr:colOff>
      <xdr:row>34</xdr:row>
      <xdr:rowOff>299212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31914"/>
          <a:ext cx="698500" cy="34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247358</xdr:rowOff>
    </xdr:from>
    <xdr:to>
      <xdr:col>18</xdr:col>
      <xdr:colOff>177800</xdr:colOff>
      <xdr:row>34</xdr:row>
      <xdr:rowOff>264464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14808"/>
          <a:ext cx="698500" cy="1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216789</xdr:rowOff>
    </xdr:from>
    <xdr:to>
      <xdr:col>29</xdr:col>
      <xdr:colOff>177800</xdr:colOff>
      <xdr:row>34</xdr:row>
      <xdr:rowOff>318389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84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61866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2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275501</xdr:rowOff>
    </xdr:from>
    <xdr:to>
      <xdr:col>26</xdr:col>
      <xdr:colOff>101600</xdr:colOff>
      <xdr:row>35</xdr:row>
      <xdr:rowOff>34201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4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44378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1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248412</xdr:rowOff>
    </xdr:from>
    <xdr:to>
      <xdr:col>22</xdr:col>
      <xdr:colOff>165100</xdr:colOff>
      <xdr:row>35</xdr:row>
      <xdr:rowOff>7112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1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17289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8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213665</xdr:rowOff>
    </xdr:from>
    <xdr:to>
      <xdr:col>19</xdr:col>
      <xdr:colOff>38100</xdr:colOff>
      <xdr:row>34</xdr:row>
      <xdr:rowOff>315264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811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325442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4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196558</xdr:rowOff>
    </xdr:from>
    <xdr:to>
      <xdr:col>15</xdr:col>
      <xdr:colOff>101600</xdr:colOff>
      <xdr:row>34</xdr:row>
      <xdr:rowOff>298158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6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308335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3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50219</xdr:rowOff>
    </xdr:from>
    <xdr:to>
      <xdr:col>24</xdr:col>
      <xdr:colOff>63500</xdr:colOff>
      <xdr:row>33</xdr:row>
      <xdr:rowOff>104104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08069"/>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49436</xdr:rowOff>
    </xdr:from>
    <xdr:to>
      <xdr:col>19</xdr:col>
      <xdr:colOff>177800</xdr:colOff>
      <xdr:row>33</xdr:row>
      <xdr:rowOff>104104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707286"/>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168438</xdr:rowOff>
    </xdr:from>
    <xdr:to>
      <xdr:col>15</xdr:col>
      <xdr:colOff>50800</xdr:colOff>
      <xdr:row>33</xdr:row>
      <xdr:rowOff>49436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654838"/>
          <a:ext cx="8890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168438</xdr:rowOff>
    </xdr:from>
    <xdr:to>
      <xdr:col>10</xdr:col>
      <xdr:colOff>114300</xdr:colOff>
      <xdr:row>33</xdr:row>
      <xdr:rowOff>19391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5483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170869</xdr:rowOff>
    </xdr:from>
    <xdr:to>
      <xdr:col>24</xdr:col>
      <xdr:colOff>114300</xdr:colOff>
      <xdr:row>33</xdr:row>
      <xdr:rowOff>101019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22296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53304</xdr:rowOff>
    </xdr:from>
    <xdr:to>
      <xdr:col>20</xdr:col>
      <xdr:colOff>38100</xdr:colOff>
      <xdr:row>33</xdr:row>
      <xdr:rowOff>154904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171431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8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170086</xdr:rowOff>
    </xdr:from>
    <xdr:to>
      <xdr:col>15</xdr:col>
      <xdr:colOff>101600</xdr:colOff>
      <xdr:row>33</xdr:row>
      <xdr:rowOff>100236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5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116763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3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117638</xdr:rowOff>
    </xdr:from>
    <xdr:to>
      <xdr:col>10</xdr:col>
      <xdr:colOff>165100</xdr:colOff>
      <xdr:row>33</xdr:row>
      <xdr:rowOff>47788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64315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3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140041</xdr:rowOff>
    </xdr:from>
    <xdr:to>
      <xdr:col>6</xdr:col>
      <xdr:colOff>38100</xdr:colOff>
      <xdr:row>33</xdr:row>
      <xdr:rowOff>70191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86718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40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59984</xdr:rowOff>
    </xdr:from>
    <xdr:to>
      <xdr:col>24</xdr:col>
      <xdr:colOff>63500</xdr:colOff>
      <xdr:row>55</xdr:row>
      <xdr:rowOff>164454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89734"/>
          <a:ext cx="8382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164454</xdr:rowOff>
    </xdr:from>
    <xdr:to>
      <xdr:col>19</xdr:col>
      <xdr:colOff>177800</xdr:colOff>
      <xdr:row>56</xdr:row>
      <xdr:rowOff>35981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94204"/>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35981</xdr:rowOff>
    </xdr:from>
    <xdr:to>
      <xdr:col>15</xdr:col>
      <xdr:colOff>50800</xdr:colOff>
      <xdr:row>56</xdr:row>
      <xdr:rowOff>85489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37181"/>
          <a:ext cx="889000" cy="4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85489</xdr:rowOff>
    </xdr:from>
    <xdr:to>
      <xdr:col>10</xdr:col>
      <xdr:colOff>114300</xdr:colOff>
      <xdr:row>57</xdr:row>
      <xdr:rowOff>64327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86689"/>
          <a:ext cx="889000" cy="15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9184</xdr:rowOff>
    </xdr:from>
    <xdr:to>
      <xdr:col>24</xdr:col>
      <xdr:colOff>114300</xdr:colOff>
      <xdr:row>55</xdr:row>
      <xdr:rowOff>110784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32061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9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113654</xdr:rowOff>
    </xdr:from>
    <xdr:to>
      <xdr:col>20</xdr:col>
      <xdr:colOff>38100</xdr:colOff>
      <xdr:row>56</xdr:row>
      <xdr:rowOff>43804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60331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156631</xdr:rowOff>
    </xdr:from>
    <xdr:to>
      <xdr:col>15</xdr:col>
      <xdr:colOff>101600</xdr:colOff>
      <xdr:row>56</xdr:row>
      <xdr:rowOff>86781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103308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34689</xdr:rowOff>
    </xdr:from>
    <xdr:to>
      <xdr:col>10</xdr:col>
      <xdr:colOff>165100</xdr:colOff>
      <xdr:row>56</xdr:row>
      <xdr:rowOff>136289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152816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13527</xdr:rowOff>
    </xdr:from>
    <xdr:to>
      <xdr:col>6</xdr:col>
      <xdr:colOff>38100</xdr:colOff>
      <xdr:row>57</xdr:row>
      <xdr:rowOff>115127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131654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5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39280</xdr:rowOff>
    </xdr:from>
    <xdr:to>
      <xdr:col>24</xdr:col>
      <xdr:colOff>63500</xdr:colOff>
      <xdr:row>76</xdr:row>
      <xdr:rowOff>92184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069480"/>
          <a:ext cx="8382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39280</xdr:rowOff>
    </xdr:from>
    <xdr:to>
      <xdr:col>19</xdr:col>
      <xdr:colOff>177800</xdr:colOff>
      <xdr:row>76</xdr:row>
      <xdr:rowOff>90714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0694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90714</xdr:rowOff>
    </xdr:from>
    <xdr:to>
      <xdr:col>15</xdr:col>
      <xdr:colOff>50800</xdr:colOff>
      <xdr:row>76</xdr:row>
      <xdr:rowOff>105246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120914"/>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55607</xdr:rowOff>
    </xdr:from>
    <xdr:to>
      <xdr:col>10</xdr:col>
      <xdr:colOff>114300</xdr:colOff>
      <xdr:row>76</xdr:row>
      <xdr:rowOff>105246</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085807"/>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41384</xdr:rowOff>
    </xdr:from>
    <xdr:to>
      <xdr:col>24</xdr:col>
      <xdr:colOff>114300</xdr:colOff>
      <xdr:row>76</xdr:row>
      <xdr:rowOff>142984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0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19811</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05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159930</xdr:rowOff>
    </xdr:from>
    <xdr:to>
      <xdr:col>20</xdr:col>
      <xdr:colOff>38100</xdr:colOff>
      <xdr:row>76</xdr:row>
      <xdr:rowOff>90080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0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81207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1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39914</xdr:rowOff>
    </xdr:from>
    <xdr:to>
      <xdr:col>15</xdr:col>
      <xdr:colOff>101600</xdr:colOff>
      <xdr:row>76</xdr:row>
      <xdr:rowOff>141514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0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132641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16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54446</xdr:rowOff>
    </xdr:from>
    <xdr:to>
      <xdr:col>10</xdr:col>
      <xdr:colOff>165100</xdr:colOff>
      <xdr:row>76</xdr:row>
      <xdr:rowOff>156046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147173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1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4807</xdr:rowOff>
    </xdr:from>
    <xdr:to>
      <xdr:col>6</xdr:col>
      <xdr:colOff>38100</xdr:colOff>
      <xdr:row>76</xdr:row>
      <xdr:rowOff>106407</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0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97534</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12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155054</xdr:rowOff>
    </xdr:from>
    <xdr:to>
      <xdr:col>24</xdr:col>
      <xdr:colOff>63500</xdr:colOff>
      <xdr:row>95</xdr:row>
      <xdr:rowOff>50927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271354"/>
          <a:ext cx="8382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116464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6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155054</xdr:rowOff>
    </xdr:from>
    <xdr:to>
      <xdr:col>19</xdr:col>
      <xdr:colOff>177800</xdr:colOff>
      <xdr:row>96</xdr:row>
      <xdr:rowOff>46698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271354"/>
          <a:ext cx="889000" cy="2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41745</xdr:rowOff>
    </xdr:from>
    <xdr:to>
      <xdr:col>15</xdr:col>
      <xdr:colOff>50800</xdr:colOff>
      <xdr:row>96</xdr:row>
      <xdr:rowOff>46698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50094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41745</xdr:rowOff>
    </xdr:from>
    <xdr:to>
      <xdr:col>10</xdr:col>
      <xdr:colOff>114300</xdr:colOff>
      <xdr:row>97</xdr:row>
      <xdr:rowOff>6922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00945"/>
          <a:ext cx="889000" cy="13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xdr:rowOff>
    </xdr:from>
    <xdr:to>
      <xdr:col>24</xdr:col>
      <xdr:colOff>114300</xdr:colOff>
      <xdr:row>95</xdr:row>
      <xdr:rowOff>101727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2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150004</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104254</xdr:rowOff>
    </xdr:from>
    <xdr:to>
      <xdr:col>20</xdr:col>
      <xdr:colOff>38100</xdr:colOff>
      <xdr:row>95</xdr:row>
      <xdr:rowOff>34404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50931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9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167348</xdr:rowOff>
    </xdr:from>
    <xdr:to>
      <xdr:col>15</xdr:col>
      <xdr:colOff>101600</xdr:colOff>
      <xdr:row>96</xdr:row>
      <xdr:rowOff>97498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88625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54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162395</xdr:rowOff>
    </xdr:from>
    <xdr:to>
      <xdr:col>10</xdr:col>
      <xdr:colOff>165100</xdr:colOff>
      <xdr:row>96</xdr:row>
      <xdr:rowOff>92545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83672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5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127572</xdr:rowOff>
    </xdr:from>
    <xdr:to>
      <xdr:col>6</xdr:col>
      <xdr:colOff>38100</xdr:colOff>
      <xdr:row>97</xdr:row>
      <xdr:rowOff>57722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48849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6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26372</xdr:rowOff>
    </xdr:from>
    <xdr:to>
      <xdr:col>55</xdr:col>
      <xdr:colOff>0</xdr:colOff>
      <xdr:row>34</xdr:row>
      <xdr:rowOff>120745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855672"/>
          <a:ext cx="838200" cy="9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60700</xdr:rowOff>
    </xdr:from>
    <xdr:to>
      <xdr:col>50</xdr:col>
      <xdr:colOff>114300</xdr:colOff>
      <xdr:row>34</xdr:row>
      <xdr:rowOff>120745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890000"/>
          <a:ext cx="889000" cy="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60700</xdr:rowOff>
    </xdr:from>
    <xdr:to>
      <xdr:col>45</xdr:col>
      <xdr:colOff>177800</xdr:colOff>
      <xdr:row>34</xdr:row>
      <xdr:rowOff>137776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890000"/>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126479</xdr:rowOff>
    </xdr:from>
    <xdr:to>
      <xdr:col>41</xdr:col>
      <xdr:colOff>50800</xdr:colOff>
      <xdr:row>34</xdr:row>
      <xdr:rowOff>137776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5955779"/>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160862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158843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147022</xdr:rowOff>
    </xdr:from>
    <xdr:to>
      <xdr:col>55</xdr:col>
      <xdr:colOff>50800</xdr:colOff>
      <xdr:row>34</xdr:row>
      <xdr:rowOff>77172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8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169899</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6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69945</xdr:rowOff>
    </xdr:from>
    <xdr:to>
      <xdr:col>50</xdr:col>
      <xdr:colOff>165100</xdr:colOff>
      <xdr:row>35</xdr:row>
      <xdr:rowOff>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8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16622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67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9900</xdr:rowOff>
    </xdr:from>
    <xdr:to>
      <xdr:col>46</xdr:col>
      <xdr:colOff>38100</xdr:colOff>
      <xdr:row>34</xdr:row>
      <xdr:rowOff>111500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83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128027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6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86976</xdr:rowOff>
    </xdr:from>
    <xdr:to>
      <xdr:col>41</xdr:col>
      <xdr:colOff>101600</xdr:colOff>
      <xdr:row>35</xdr:row>
      <xdr:rowOff>17126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9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33653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6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75679</xdr:rowOff>
    </xdr:from>
    <xdr:to>
      <xdr:col>36</xdr:col>
      <xdr:colOff>165100</xdr:colOff>
      <xdr:row>35</xdr:row>
      <xdr:rowOff>5829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9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22356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6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169894</xdr:rowOff>
    </xdr:from>
    <xdr:to>
      <xdr:col>55</xdr:col>
      <xdr:colOff>0</xdr:colOff>
      <xdr:row>58</xdr:row>
      <xdr:rowOff>18752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71094"/>
          <a:ext cx="838200" cy="1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146444</xdr:rowOff>
    </xdr:from>
    <xdr:to>
      <xdr:col>50</xdr:col>
      <xdr:colOff>114300</xdr:colOff>
      <xdr:row>58</xdr:row>
      <xdr:rowOff>18752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19094"/>
          <a:ext cx="889000"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29062</xdr:rowOff>
    </xdr:from>
    <xdr:to>
      <xdr:col>45</xdr:col>
      <xdr:colOff>177800</xdr:colOff>
      <xdr:row>57</xdr:row>
      <xdr:rowOff>146444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01712"/>
          <a:ext cx="889000" cy="1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29062</xdr:rowOff>
    </xdr:from>
    <xdr:to>
      <xdr:col>41</xdr:col>
      <xdr:colOff>50800</xdr:colOff>
      <xdr:row>57</xdr:row>
      <xdr:rowOff>102613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01712"/>
          <a:ext cx="889000" cy="7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53592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64126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119094</xdr:rowOff>
    </xdr:from>
    <xdr:to>
      <xdr:col>55</xdr:col>
      <xdr:colOff>50800</xdr:colOff>
      <xdr:row>57</xdr:row>
      <xdr:rowOff>49244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141971</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7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139402</xdr:rowOff>
    </xdr:from>
    <xdr:to>
      <xdr:col>50</xdr:col>
      <xdr:colOff>165100</xdr:colOff>
      <xdr:row>58</xdr:row>
      <xdr:rowOff>69552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60679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95644</xdr:rowOff>
    </xdr:from>
    <xdr:to>
      <xdr:col>46</xdr:col>
      <xdr:colOff>38100</xdr:colOff>
      <xdr:row>58</xdr:row>
      <xdr:rowOff>25794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42321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6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149712</xdr:rowOff>
    </xdr:from>
    <xdr:to>
      <xdr:col>41</xdr:col>
      <xdr:colOff>101600</xdr:colOff>
      <xdr:row>57</xdr:row>
      <xdr:rowOff>79862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96389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52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51813</xdr:rowOff>
    </xdr:from>
    <xdr:to>
      <xdr:col>36</xdr:col>
      <xdr:colOff>165100</xdr:colOff>
      <xdr:row>57</xdr:row>
      <xdr:rowOff>153413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59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92289</xdr:rowOff>
    </xdr:from>
    <xdr:to>
      <xdr:col>55</xdr:col>
      <xdr:colOff>0</xdr:colOff>
      <xdr:row>78</xdr:row>
      <xdr:rowOff>108739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65389"/>
          <a:ext cx="8382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24014</xdr:rowOff>
    </xdr:from>
    <xdr:to>
      <xdr:col>50</xdr:col>
      <xdr:colOff>114300</xdr:colOff>
      <xdr:row>78</xdr:row>
      <xdr:rowOff>108739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97114"/>
          <a:ext cx="889000" cy="8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123885</xdr:rowOff>
    </xdr:from>
    <xdr:to>
      <xdr:col>45</xdr:col>
      <xdr:colOff>177800</xdr:colOff>
      <xdr:row>78</xdr:row>
      <xdr:rowOff>24014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25535"/>
          <a:ext cx="889000" cy="7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84427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41489</xdr:rowOff>
    </xdr:from>
    <xdr:to>
      <xdr:col>55</xdr:col>
      <xdr:colOff>50800</xdr:colOff>
      <xdr:row>78</xdr:row>
      <xdr:rowOff>143089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1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57939</xdr:rowOff>
    </xdr:from>
    <xdr:to>
      <xdr:col>50</xdr:col>
      <xdr:colOff>165100</xdr:colOff>
      <xdr:row>78</xdr:row>
      <xdr:rowOff>159539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150666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2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144664</xdr:rowOff>
    </xdr:from>
    <xdr:to>
      <xdr:col>46</xdr:col>
      <xdr:colOff>38100</xdr:colOff>
      <xdr:row>78</xdr:row>
      <xdr:rowOff>74814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91341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1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73085</xdr:rowOff>
    </xdr:from>
    <xdr:to>
      <xdr:col>41</xdr:col>
      <xdr:colOff>101600</xdr:colOff>
      <xdr:row>78</xdr:row>
      <xdr:rowOff>3235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7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19762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4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118604</xdr:rowOff>
    </xdr:from>
    <xdr:to>
      <xdr:col>55</xdr:col>
      <xdr:colOff>0</xdr:colOff>
      <xdr:row>95</xdr:row>
      <xdr:rowOff>134541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720554"/>
          <a:ext cx="838200" cy="70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9737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134541</xdr:rowOff>
    </xdr:from>
    <xdr:to>
      <xdr:col>50</xdr:col>
      <xdr:colOff>114300</xdr:colOff>
      <xdr:row>96</xdr:row>
      <xdr:rowOff>89326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422291"/>
          <a:ext cx="889000" cy="12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112040</xdr:rowOff>
    </xdr:from>
    <xdr:to>
      <xdr:col>45</xdr:col>
      <xdr:colOff>177800</xdr:colOff>
      <xdr:row>96</xdr:row>
      <xdr:rowOff>89326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399790"/>
          <a:ext cx="889000" cy="14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67804</xdr:rowOff>
    </xdr:from>
    <xdr:to>
      <xdr:col>55</xdr:col>
      <xdr:colOff>50800</xdr:colOff>
      <xdr:row>91</xdr:row>
      <xdr:rowOff>169404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6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90681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5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83741</xdr:rowOff>
    </xdr:from>
    <xdr:to>
      <xdr:col>50</xdr:col>
      <xdr:colOff>165100</xdr:colOff>
      <xdr:row>96</xdr:row>
      <xdr:rowOff>13891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30418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14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38526</xdr:rowOff>
    </xdr:from>
    <xdr:to>
      <xdr:col>46</xdr:col>
      <xdr:colOff>38100</xdr:colOff>
      <xdr:row>96</xdr:row>
      <xdr:rowOff>140126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156653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2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61240</xdr:rowOff>
    </xdr:from>
    <xdr:to>
      <xdr:col>41</xdr:col>
      <xdr:colOff>101600</xdr:colOff>
      <xdr:row>95</xdr:row>
      <xdr:rowOff>162840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7917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13722</xdr:rowOff>
    </xdr:from>
    <xdr:to>
      <xdr:col>85</xdr:col>
      <xdr:colOff>127000</xdr:colOff>
      <xdr:row>39</xdr:row>
      <xdr:rowOff>29077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00272"/>
          <a:ext cx="8382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134002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49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13722</xdr:rowOff>
    </xdr:from>
    <xdr:to>
      <xdr:col>81</xdr:col>
      <xdr:colOff>50800</xdr:colOff>
      <xdr:row>39</xdr:row>
      <xdr:rowOff>27895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0027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20295</xdr:rowOff>
    </xdr:from>
    <xdr:to>
      <xdr:col>76</xdr:col>
      <xdr:colOff>114300</xdr:colOff>
      <xdr:row>39</xdr:row>
      <xdr:rowOff>27895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06845"/>
          <a:ext cx="889000" cy="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20295</xdr:rowOff>
    </xdr:from>
    <xdr:to>
      <xdr:col>71</xdr:col>
      <xdr:colOff>177800</xdr:colOff>
      <xdr:row>39</xdr:row>
      <xdr:rowOff>26829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06845"/>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73289</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75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72927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59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149727</xdr:rowOff>
    </xdr:from>
    <xdr:to>
      <xdr:col>85</xdr:col>
      <xdr:colOff>177800</xdr:colOff>
      <xdr:row>39</xdr:row>
      <xdr:rowOff>79877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109104</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5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134372</xdr:rowOff>
    </xdr:from>
    <xdr:to>
      <xdr:col>81</xdr:col>
      <xdr:colOff>101600</xdr:colOff>
      <xdr:row>39</xdr:row>
      <xdr:rowOff>64522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55649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7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148545</xdr:rowOff>
    </xdr:from>
    <xdr:to>
      <xdr:col>76</xdr:col>
      <xdr:colOff>165100</xdr:colOff>
      <xdr:row>39</xdr:row>
      <xdr:rowOff>78695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95223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43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140945</xdr:rowOff>
    </xdr:from>
    <xdr:to>
      <xdr:col>72</xdr:col>
      <xdr:colOff>38100</xdr:colOff>
      <xdr:row>39</xdr:row>
      <xdr:rowOff>71095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87621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3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147479</xdr:rowOff>
    </xdr:from>
    <xdr:to>
      <xdr:col>67</xdr:col>
      <xdr:colOff>101600</xdr:colOff>
      <xdr:row>39</xdr:row>
      <xdr:rowOff>77629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94156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437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5214</xdr:rowOff>
    </xdr:from>
    <xdr:to>
      <xdr:col>85</xdr:col>
      <xdr:colOff>127000</xdr:colOff>
      <xdr:row>71</xdr:row>
      <xdr:rowOff>156045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178164"/>
          <a:ext cx="838200" cy="1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114030</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2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156045</xdr:rowOff>
    </xdr:from>
    <xdr:to>
      <xdr:col>81</xdr:col>
      <xdr:colOff>50800</xdr:colOff>
      <xdr:row>72</xdr:row>
      <xdr:rowOff>19022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328995"/>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33700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166881</xdr:rowOff>
    </xdr:from>
    <xdr:to>
      <xdr:col>76</xdr:col>
      <xdr:colOff>114300</xdr:colOff>
      <xdr:row>72</xdr:row>
      <xdr:rowOff>19022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339831"/>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45290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166881</xdr:rowOff>
    </xdr:from>
    <xdr:to>
      <xdr:col>71</xdr:col>
      <xdr:colOff>177800</xdr:colOff>
      <xdr:row>72</xdr:row>
      <xdr:rowOff>64696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339831"/>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157921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145302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6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125864</xdr:rowOff>
    </xdr:from>
    <xdr:to>
      <xdr:col>85</xdr:col>
      <xdr:colOff>177800</xdr:colOff>
      <xdr:row>71</xdr:row>
      <xdr:rowOff>56014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1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148741</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197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105245</xdr:rowOff>
    </xdr:from>
    <xdr:to>
      <xdr:col>81</xdr:col>
      <xdr:colOff>101600</xdr:colOff>
      <xdr:row>72</xdr:row>
      <xdr:rowOff>35395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2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51922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0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139672</xdr:rowOff>
    </xdr:from>
    <xdr:to>
      <xdr:col>76</xdr:col>
      <xdr:colOff>165100</xdr:colOff>
      <xdr:row>72</xdr:row>
      <xdr:rowOff>69822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3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86349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0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116081</xdr:rowOff>
    </xdr:from>
    <xdr:to>
      <xdr:col>72</xdr:col>
      <xdr:colOff>38100</xdr:colOff>
      <xdr:row>72</xdr:row>
      <xdr:rowOff>46231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62758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0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13896</xdr:rowOff>
    </xdr:from>
    <xdr:to>
      <xdr:col>67</xdr:col>
      <xdr:colOff>101600</xdr:colOff>
      <xdr:row>72</xdr:row>
      <xdr:rowOff>115496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3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132023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13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32355</xdr:rowOff>
    </xdr:from>
    <xdr:to>
      <xdr:col>85</xdr:col>
      <xdr:colOff>127000</xdr:colOff>
      <xdr:row>98</xdr:row>
      <xdr:rowOff>71851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834455"/>
          <a:ext cx="838200" cy="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32355</xdr:rowOff>
    </xdr:from>
    <xdr:to>
      <xdr:col>81</xdr:col>
      <xdr:colOff>50800</xdr:colOff>
      <xdr:row>98</xdr:row>
      <xdr:rowOff>82517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834455"/>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90127</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9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82069</xdr:rowOff>
    </xdr:from>
    <xdr:to>
      <xdr:col>76</xdr:col>
      <xdr:colOff>114300</xdr:colOff>
      <xdr:row>98</xdr:row>
      <xdr:rowOff>82517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884169"/>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38672</xdr:rowOff>
    </xdr:from>
    <xdr:to>
      <xdr:col>71</xdr:col>
      <xdr:colOff>177800</xdr:colOff>
      <xdr:row>98</xdr:row>
      <xdr:rowOff>82069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840772"/>
          <a:ext cx="889000" cy="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135203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21051</xdr:rowOff>
    </xdr:from>
    <xdr:to>
      <xdr:col>85</xdr:col>
      <xdr:colOff>177800</xdr:colOff>
      <xdr:row>98</xdr:row>
      <xdr:rowOff>122651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151878</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1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153005</xdr:rowOff>
    </xdr:from>
    <xdr:to>
      <xdr:col>81</xdr:col>
      <xdr:colOff>101600</xdr:colOff>
      <xdr:row>98</xdr:row>
      <xdr:rowOff>83155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99682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31717</xdr:rowOff>
    </xdr:from>
    <xdr:to>
      <xdr:col>76</xdr:col>
      <xdr:colOff>165100</xdr:colOff>
      <xdr:row>98</xdr:row>
      <xdr:rowOff>133317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149844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60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31269</xdr:rowOff>
    </xdr:from>
    <xdr:to>
      <xdr:col>72</xdr:col>
      <xdr:colOff>38100</xdr:colOff>
      <xdr:row>98</xdr:row>
      <xdr:rowOff>132869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149396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159322</xdr:rowOff>
    </xdr:from>
    <xdr:to>
      <xdr:col>67</xdr:col>
      <xdr:colOff>101600</xdr:colOff>
      <xdr:row>98</xdr:row>
      <xdr:rowOff>89472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105999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43116</xdr:rowOff>
    </xdr:from>
    <xdr:to>
      <xdr:col>116</xdr:col>
      <xdr:colOff>63500</xdr:colOff>
      <xdr:row>36</xdr:row>
      <xdr:rowOff>71234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215316"/>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152480</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324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157988</xdr:rowOff>
    </xdr:from>
    <xdr:to>
      <xdr:col>111</xdr:col>
      <xdr:colOff>177800</xdr:colOff>
      <xdr:row>36</xdr:row>
      <xdr:rowOff>71234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158738"/>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157988</xdr:rowOff>
    </xdr:from>
    <xdr:to>
      <xdr:col>107</xdr:col>
      <xdr:colOff>50800</xdr:colOff>
      <xdr:row>36</xdr:row>
      <xdr:rowOff>16370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158738"/>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151852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4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170790</xdr:rowOff>
    </xdr:from>
    <xdr:to>
      <xdr:col>102</xdr:col>
      <xdr:colOff>114300</xdr:colOff>
      <xdr:row>36</xdr:row>
      <xdr:rowOff>16370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171540"/>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8005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5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153281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4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163766</xdr:rowOff>
    </xdr:from>
    <xdr:to>
      <xdr:col>116</xdr:col>
      <xdr:colOff>114300</xdr:colOff>
      <xdr:row>36</xdr:row>
      <xdr:rowOff>93916</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1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15193</xdr:rowOff>
    </xdr:from>
    <xdr:ext cx="469744"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01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20434</xdr:rowOff>
    </xdr:from>
    <xdr:to>
      <xdr:col>112</xdr:col>
      <xdr:colOff>38100</xdr:colOff>
      <xdr:row>36</xdr:row>
      <xdr:rowOff>122034</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1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138561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596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107188</xdr:rowOff>
    </xdr:from>
    <xdr:to>
      <xdr:col>107</xdr:col>
      <xdr:colOff>101600</xdr:colOff>
      <xdr:row>36</xdr:row>
      <xdr:rowOff>37338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53865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137020</xdr:rowOff>
    </xdr:from>
    <xdr:to>
      <xdr:col>102</xdr:col>
      <xdr:colOff>165100</xdr:colOff>
      <xdr:row>36</xdr:row>
      <xdr:rowOff>67170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1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83697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591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119990</xdr:rowOff>
    </xdr:from>
    <xdr:to>
      <xdr:col>98</xdr:col>
      <xdr:colOff>38100</xdr:colOff>
      <xdr:row>36</xdr:row>
      <xdr:rowOff>50140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1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66667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58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106724</xdr:rowOff>
    </xdr:from>
    <xdr:to>
      <xdr:col>116</xdr:col>
      <xdr:colOff>63500</xdr:colOff>
      <xdr:row>58</xdr:row>
      <xdr:rowOff>108572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10050824"/>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108572</xdr:rowOff>
    </xdr:from>
    <xdr:to>
      <xdr:col>111</xdr:col>
      <xdr:colOff>177800</xdr:colOff>
      <xdr:row>58</xdr:row>
      <xdr:rowOff>157664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10052672"/>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101829</xdr:rowOff>
    </xdr:from>
    <xdr:to>
      <xdr:col>107</xdr:col>
      <xdr:colOff>50800</xdr:colOff>
      <xdr:row>58</xdr:row>
      <xdr:rowOff>157664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10045929"/>
          <a:ext cx="889000" cy="5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65348</xdr:rowOff>
    </xdr:from>
    <xdr:to>
      <xdr:col>102</xdr:col>
      <xdr:colOff>114300</xdr:colOff>
      <xdr:row>58</xdr:row>
      <xdr:rowOff>101829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009448"/>
          <a:ext cx="889000" cy="3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144575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8" y="100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136898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8" y="10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55924</xdr:rowOff>
    </xdr:from>
    <xdr:to>
      <xdr:col>116</xdr:col>
      <xdr:colOff>114300</xdr:colOff>
      <xdr:row>58</xdr:row>
      <xdr:rowOff>157524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165263</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3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57772</xdr:rowOff>
    </xdr:from>
    <xdr:to>
      <xdr:col>112</xdr:col>
      <xdr:colOff>38100</xdr:colOff>
      <xdr:row>58</xdr:row>
      <xdr:rowOff>159372</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150499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9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106864</xdr:rowOff>
    </xdr:from>
    <xdr:to>
      <xdr:col>107</xdr:col>
      <xdr:colOff>101600</xdr:colOff>
      <xdr:row>59</xdr:row>
      <xdr:rowOff>37014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28141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1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51029</xdr:rowOff>
    </xdr:from>
    <xdr:to>
      <xdr:col>102</xdr:col>
      <xdr:colOff>165100</xdr:colOff>
      <xdr:row>58</xdr:row>
      <xdr:rowOff>152629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9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169156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14548</xdr:rowOff>
    </xdr:from>
    <xdr:to>
      <xdr:col>98</xdr:col>
      <xdr:colOff>38100</xdr:colOff>
      <xdr:row>58</xdr:row>
      <xdr:rowOff>116148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9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132675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3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3139</xdr:rowOff>
    </xdr:from>
    <xdr:to>
      <xdr:col>116</xdr:col>
      <xdr:colOff>63500</xdr:colOff>
      <xdr:row>77</xdr:row>
      <xdr:rowOff>31322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204789"/>
          <a:ext cx="8382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3139</xdr:rowOff>
    </xdr:from>
    <xdr:to>
      <xdr:col>111</xdr:col>
      <xdr:colOff>177800</xdr:colOff>
      <xdr:row>77</xdr:row>
      <xdr:rowOff>9627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204789"/>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9627</xdr:rowOff>
    </xdr:from>
    <xdr:to>
      <xdr:col>107</xdr:col>
      <xdr:colOff>50800</xdr:colOff>
      <xdr:row>77</xdr:row>
      <xdr:rowOff>38736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211277"/>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38736</xdr:rowOff>
    </xdr:from>
    <xdr:to>
      <xdr:col>102</xdr:col>
      <xdr:colOff>114300</xdr:colOff>
      <xdr:row>77</xdr:row>
      <xdr:rowOff>43546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240386"/>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151972</xdr:rowOff>
    </xdr:from>
    <xdr:to>
      <xdr:col>116</xdr:col>
      <xdr:colOff>114300</xdr:colOff>
      <xdr:row>77</xdr:row>
      <xdr:rowOff>82122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1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130399</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16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123789</xdr:rowOff>
    </xdr:from>
    <xdr:to>
      <xdr:col>112</xdr:col>
      <xdr:colOff>38100</xdr:colOff>
      <xdr:row>77</xdr:row>
      <xdr:rowOff>53939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1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24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130277</xdr:rowOff>
    </xdr:from>
    <xdr:to>
      <xdr:col>107</xdr:col>
      <xdr:colOff>101600</xdr:colOff>
      <xdr:row>77</xdr:row>
      <xdr:rowOff>60427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51554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159386</xdr:rowOff>
    </xdr:from>
    <xdr:to>
      <xdr:col>102</xdr:col>
      <xdr:colOff>165100</xdr:colOff>
      <xdr:row>77</xdr:row>
      <xdr:rowOff>89536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1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80663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8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164196</xdr:rowOff>
    </xdr:from>
    <xdr:to>
      <xdr:col>98</xdr:col>
      <xdr:colOff>38100</xdr:colOff>
      <xdr:row>77</xdr:row>
      <xdr:rowOff>94346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19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85473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は、消防業務について、広い市域の多くを一部事務組合によらず直接運営していることにより、類似団体平均を大きく上回っている。従来から、人件費の抑制のため、職員配置適正化の取組みにより職員数を削減してきたところだが、　今後も引き続き、計画的な職員採用、配置に努めるとともに、働き方改革を推進することで総人件費の抑制に努める。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は、庁舎建設事業や徳山駅周辺整備事業等の大型事業の進捗に伴い増加し、類似団体平均を大きく上回っている。大型事業が一段落する翌年度以降は、財政状況を考慮し、新たな施設整備の抑制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は、合併特例債等の償還増等により類似団体平均を上回っている。持続可能な財政運営を維持するために、市債の借入を緊急財政対策で定めた上限額に抑えることにより、公債費負担の抑制に努めていく。</a:t>
          </a: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17780</xdr:rowOff>
    </xdr:from>
    <xdr:to>
      <xdr:col>24</xdr:col>
      <xdr:colOff>63500</xdr:colOff>
      <xdr:row>34</xdr:row>
      <xdr:rowOff>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47080"/>
          <a:ext cx="8382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150586</xdr:rowOff>
    </xdr:from>
    <xdr:to>
      <xdr:col>19</xdr:col>
      <xdr:colOff>177800</xdr:colOff>
      <xdr:row>34</xdr:row>
      <xdr:rowOff>17780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36986"/>
          <a:ext cx="889000" cy="2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150586</xdr:rowOff>
    </xdr:from>
    <xdr:to>
      <xdr:col>15</xdr:col>
      <xdr:colOff>50800</xdr:colOff>
      <xdr:row>33</xdr:row>
      <xdr:rowOff>37919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3698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37919</xdr:rowOff>
    </xdr:from>
    <xdr:to>
      <xdr:col>10</xdr:col>
      <xdr:colOff>114300</xdr:colOff>
      <xdr:row>33</xdr:row>
      <xdr:rowOff>114119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9576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13789</xdr:rowOff>
    </xdr:from>
    <xdr:to>
      <xdr:col>24</xdr:col>
      <xdr:colOff>114300</xdr:colOff>
      <xdr:row>34</xdr:row>
      <xdr:rowOff>115389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36666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138430</xdr:rowOff>
    </xdr:from>
    <xdr:to>
      <xdr:col>20</xdr:col>
      <xdr:colOff>38100</xdr:colOff>
      <xdr:row>34</xdr:row>
      <xdr:rowOff>68580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85107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99786</xdr:rowOff>
    </xdr:from>
    <xdr:to>
      <xdr:col>15</xdr:col>
      <xdr:colOff>101600</xdr:colOff>
      <xdr:row>33</xdr:row>
      <xdr:rowOff>29936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46463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158569</xdr:rowOff>
    </xdr:from>
    <xdr:to>
      <xdr:col>10</xdr:col>
      <xdr:colOff>165100</xdr:colOff>
      <xdr:row>33</xdr:row>
      <xdr:rowOff>88719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79846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63319</xdr:rowOff>
    </xdr:from>
    <xdr:to>
      <xdr:col>6</xdr:col>
      <xdr:colOff>38100</xdr:colOff>
      <xdr:row>33</xdr:row>
      <xdr:rowOff>164919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156046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37922</xdr:rowOff>
    </xdr:from>
    <xdr:to>
      <xdr:col>24</xdr:col>
      <xdr:colOff>63500</xdr:colOff>
      <xdr:row>56</xdr:row>
      <xdr:rowOff>170433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39122"/>
          <a:ext cx="838200" cy="1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170433</xdr:rowOff>
    </xdr:from>
    <xdr:to>
      <xdr:col>19</xdr:col>
      <xdr:colOff>177800</xdr:colOff>
      <xdr:row>57</xdr:row>
      <xdr:rowOff>71916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71633"/>
          <a:ext cx="889000" cy="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111428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71916</xdr:rowOff>
    </xdr:from>
    <xdr:to>
      <xdr:col>15</xdr:col>
      <xdr:colOff>50800</xdr:colOff>
      <xdr:row>57</xdr:row>
      <xdr:rowOff>77562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44566"/>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29469</xdr:rowOff>
    </xdr:from>
    <xdr:to>
      <xdr:col>10</xdr:col>
      <xdr:colOff>114300</xdr:colOff>
      <xdr:row>57</xdr:row>
      <xdr:rowOff>77562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02119"/>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158572</xdr:rowOff>
    </xdr:from>
    <xdr:to>
      <xdr:col>24</xdr:col>
      <xdr:colOff>114300</xdr:colOff>
      <xdr:row>56</xdr:row>
      <xdr:rowOff>88722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9999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3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119633</xdr:rowOff>
    </xdr:from>
    <xdr:to>
      <xdr:col>20</xdr:col>
      <xdr:colOff>38100</xdr:colOff>
      <xdr:row>57</xdr:row>
      <xdr:rowOff>49783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2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66310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49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21116</xdr:rowOff>
    </xdr:from>
    <xdr:to>
      <xdr:col>15</xdr:col>
      <xdr:colOff>101600</xdr:colOff>
      <xdr:row>57</xdr:row>
      <xdr:rowOff>122716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139243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6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26762</xdr:rowOff>
    </xdr:from>
    <xdr:to>
      <xdr:col>10</xdr:col>
      <xdr:colOff>165100</xdr:colOff>
      <xdr:row>57</xdr:row>
      <xdr:rowOff>128362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9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144889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150119</xdr:rowOff>
    </xdr:from>
    <xdr:to>
      <xdr:col>6</xdr:col>
      <xdr:colOff>38100</xdr:colOff>
      <xdr:row>57</xdr:row>
      <xdr:rowOff>80269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96796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128498</xdr:rowOff>
    </xdr:from>
    <xdr:to>
      <xdr:col>24</xdr:col>
      <xdr:colOff>63500</xdr:colOff>
      <xdr:row>75</xdr:row>
      <xdr:rowOff>28981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15798"/>
          <a:ext cx="8382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128498</xdr:rowOff>
    </xdr:from>
    <xdr:to>
      <xdr:col>19</xdr:col>
      <xdr:colOff>177800</xdr:colOff>
      <xdr:row>75</xdr:row>
      <xdr:rowOff>73730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15798"/>
          <a:ext cx="889000" cy="11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73730</xdr:rowOff>
    </xdr:from>
    <xdr:to>
      <xdr:col>15</xdr:col>
      <xdr:colOff>50800</xdr:colOff>
      <xdr:row>75</xdr:row>
      <xdr:rowOff>108344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32480"/>
          <a:ext cx="889000" cy="3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108344</xdr:rowOff>
    </xdr:from>
    <xdr:to>
      <xdr:col>10</xdr:col>
      <xdr:colOff>114300</xdr:colOff>
      <xdr:row>76</xdr:row>
      <xdr:rowOff>137491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67094"/>
          <a:ext cx="889000" cy="20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149631</xdr:rowOff>
    </xdr:from>
    <xdr:to>
      <xdr:col>24</xdr:col>
      <xdr:colOff>114300</xdr:colOff>
      <xdr:row>75</xdr:row>
      <xdr:rowOff>79781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8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77698</xdr:rowOff>
    </xdr:from>
    <xdr:to>
      <xdr:col>20</xdr:col>
      <xdr:colOff>38100</xdr:colOff>
      <xdr:row>75</xdr:row>
      <xdr:rowOff>7848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24375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22930</xdr:rowOff>
    </xdr:from>
    <xdr:to>
      <xdr:col>15</xdr:col>
      <xdr:colOff>101600</xdr:colOff>
      <xdr:row>75</xdr:row>
      <xdr:rowOff>124530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141057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5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57544</xdr:rowOff>
    </xdr:from>
    <xdr:to>
      <xdr:col>10</xdr:col>
      <xdr:colOff>165100</xdr:colOff>
      <xdr:row>75</xdr:row>
      <xdr:rowOff>159144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150271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86691</xdr:rowOff>
    </xdr:from>
    <xdr:to>
      <xdr:col>6</xdr:col>
      <xdr:colOff>38100</xdr:colOff>
      <xdr:row>77</xdr:row>
      <xdr:rowOff>16841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0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125451</xdr:rowOff>
    </xdr:from>
    <xdr:to>
      <xdr:col>24</xdr:col>
      <xdr:colOff>63500</xdr:colOff>
      <xdr:row>98</xdr:row>
      <xdr:rowOff>144653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27551"/>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144653</xdr:rowOff>
    </xdr:from>
    <xdr:to>
      <xdr:col>19</xdr:col>
      <xdr:colOff>177800</xdr:colOff>
      <xdr:row>98</xdr:row>
      <xdr:rowOff>158077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46753"/>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152425</xdr:rowOff>
    </xdr:from>
    <xdr:to>
      <xdr:col>15</xdr:col>
      <xdr:colOff>50800</xdr:colOff>
      <xdr:row>98</xdr:row>
      <xdr:rowOff>158077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54525"/>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146965</xdr:rowOff>
    </xdr:from>
    <xdr:to>
      <xdr:col>10</xdr:col>
      <xdr:colOff>114300</xdr:colOff>
      <xdr:row>98</xdr:row>
      <xdr:rowOff>152425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49065"/>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68115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74651</xdr:rowOff>
    </xdr:from>
    <xdr:to>
      <xdr:col>24</xdr:col>
      <xdr:colOff>114300</xdr:colOff>
      <xdr:row>99</xdr:row>
      <xdr:rowOff>4801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53078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93853</xdr:rowOff>
    </xdr:from>
    <xdr:to>
      <xdr:col>20</xdr:col>
      <xdr:colOff>38100</xdr:colOff>
      <xdr:row>99</xdr:row>
      <xdr:rowOff>24003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40530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107277</xdr:rowOff>
    </xdr:from>
    <xdr:to>
      <xdr:col>15</xdr:col>
      <xdr:colOff>101600</xdr:colOff>
      <xdr:row>99</xdr:row>
      <xdr:rowOff>37427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53954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8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101625</xdr:rowOff>
    </xdr:from>
    <xdr:to>
      <xdr:col>10</xdr:col>
      <xdr:colOff>165100</xdr:colOff>
      <xdr:row>99</xdr:row>
      <xdr:rowOff>31775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96165</xdr:rowOff>
    </xdr:from>
    <xdr:to>
      <xdr:col>6</xdr:col>
      <xdr:colOff>38100</xdr:colOff>
      <xdr:row>99</xdr:row>
      <xdr:rowOff>26315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42842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7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107421</xdr:rowOff>
    </xdr:from>
    <xdr:to>
      <xdr:col>55</xdr:col>
      <xdr:colOff>0</xdr:colOff>
      <xdr:row>38</xdr:row>
      <xdr:rowOff>114554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22521"/>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77521</xdr:rowOff>
    </xdr:from>
    <xdr:to>
      <xdr:col>50</xdr:col>
      <xdr:colOff>114300</xdr:colOff>
      <xdr:row>38</xdr:row>
      <xdr:rowOff>114554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92621"/>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23206</xdr:rowOff>
    </xdr:from>
    <xdr:to>
      <xdr:col>45</xdr:col>
      <xdr:colOff>177800</xdr:colOff>
      <xdr:row>38</xdr:row>
      <xdr:rowOff>77521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38306"/>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23206</xdr:rowOff>
    </xdr:from>
    <xdr:to>
      <xdr:col>41</xdr:col>
      <xdr:colOff>50800</xdr:colOff>
      <xdr:row>38</xdr:row>
      <xdr:rowOff>62799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38306"/>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56621</xdr:rowOff>
    </xdr:from>
    <xdr:to>
      <xdr:col>55</xdr:col>
      <xdr:colOff>50800</xdr:colOff>
      <xdr:row>38</xdr:row>
      <xdr:rowOff>158221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142998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8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63754</xdr:rowOff>
    </xdr:from>
    <xdr:to>
      <xdr:col>50</xdr:col>
      <xdr:colOff>165100</xdr:colOff>
      <xdr:row>38</xdr:row>
      <xdr:rowOff>165354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156481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26721</xdr:rowOff>
    </xdr:from>
    <xdr:to>
      <xdr:col>46</xdr:col>
      <xdr:colOff>38100</xdr:colOff>
      <xdr:row>38</xdr:row>
      <xdr:rowOff>128321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119448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34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143856</xdr:rowOff>
    </xdr:from>
    <xdr:to>
      <xdr:col>41</xdr:col>
      <xdr:colOff>101600</xdr:colOff>
      <xdr:row>38</xdr:row>
      <xdr:rowOff>74006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65133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58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11999</xdr:rowOff>
    </xdr:from>
    <xdr:to>
      <xdr:col>36</xdr:col>
      <xdr:colOff>165100</xdr:colOff>
      <xdr:row>38</xdr:row>
      <xdr:rowOff>113599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104726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1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44968</xdr:rowOff>
    </xdr:from>
    <xdr:to>
      <xdr:col>55</xdr:col>
      <xdr:colOff>0</xdr:colOff>
      <xdr:row>57</xdr:row>
      <xdr:rowOff>80195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17618"/>
          <a:ext cx="8382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80195</xdr:rowOff>
    </xdr:from>
    <xdr:to>
      <xdr:col>50</xdr:col>
      <xdr:colOff>114300</xdr:colOff>
      <xdr:row>57</xdr:row>
      <xdr:rowOff>86391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52845"/>
          <a:ext cx="889000" cy="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162927</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86391</xdr:rowOff>
    </xdr:from>
    <xdr:to>
      <xdr:col>45</xdr:col>
      <xdr:colOff>177800</xdr:colOff>
      <xdr:row>57</xdr:row>
      <xdr:rowOff>102346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59041"/>
          <a:ext cx="8890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165052</xdr:rowOff>
    </xdr:from>
    <xdr:to>
      <xdr:col>41</xdr:col>
      <xdr:colOff>50800</xdr:colOff>
      <xdr:row>57</xdr:row>
      <xdr:rowOff>102346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766252"/>
          <a:ext cx="889000" cy="10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162653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9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12463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165618</xdr:rowOff>
    </xdr:from>
    <xdr:to>
      <xdr:col>55</xdr:col>
      <xdr:colOff>50800</xdr:colOff>
      <xdr:row>57</xdr:row>
      <xdr:rowOff>95768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6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17045</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1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29395</xdr:rowOff>
    </xdr:from>
    <xdr:to>
      <xdr:col>50</xdr:col>
      <xdr:colOff>165100</xdr:colOff>
      <xdr:row>57</xdr:row>
      <xdr:rowOff>130995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147522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35591</xdr:rowOff>
    </xdr:from>
    <xdr:to>
      <xdr:col>46</xdr:col>
      <xdr:colOff>38100</xdr:colOff>
      <xdr:row>57</xdr:row>
      <xdr:rowOff>137191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0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153718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58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51546</xdr:rowOff>
    </xdr:from>
    <xdr:to>
      <xdr:col>41</xdr:col>
      <xdr:colOff>101600</xdr:colOff>
      <xdr:row>57</xdr:row>
      <xdr:rowOff>153146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169673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114252</xdr:rowOff>
    </xdr:from>
    <xdr:to>
      <xdr:col>36</xdr:col>
      <xdr:colOff>165100</xdr:colOff>
      <xdr:row>57</xdr:row>
      <xdr:rowOff>44402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60929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49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72080</xdr:rowOff>
    </xdr:from>
    <xdr:to>
      <xdr:col>55</xdr:col>
      <xdr:colOff>0</xdr:colOff>
      <xdr:row>75</xdr:row>
      <xdr:rowOff>119400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2930830"/>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119400</xdr:rowOff>
    </xdr:from>
    <xdr:to>
      <xdr:col>50</xdr:col>
      <xdr:colOff>114300</xdr:colOff>
      <xdr:row>76</xdr:row>
      <xdr:rowOff>36099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2978150"/>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1718</xdr:rowOff>
    </xdr:from>
    <xdr:to>
      <xdr:col>45</xdr:col>
      <xdr:colOff>177800</xdr:colOff>
      <xdr:row>76</xdr:row>
      <xdr:rowOff>36099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031918"/>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167086</xdr:rowOff>
    </xdr:from>
    <xdr:to>
      <xdr:col>41</xdr:col>
      <xdr:colOff>50800</xdr:colOff>
      <xdr:row>76</xdr:row>
      <xdr:rowOff>1718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2854386"/>
          <a:ext cx="889000" cy="17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144959</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131106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21280</xdr:rowOff>
    </xdr:from>
    <xdr:to>
      <xdr:col>55</xdr:col>
      <xdr:colOff>50800</xdr:colOff>
      <xdr:row>75</xdr:row>
      <xdr:rowOff>122880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8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44157</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68600</xdr:rowOff>
    </xdr:from>
    <xdr:to>
      <xdr:col>50</xdr:col>
      <xdr:colOff>165100</xdr:colOff>
      <xdr:row>75</xdr:row>
      <xdr:rowOff>170200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9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15277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7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156749</xdr:rowOff>
    </xdr:from>
    <xdr:to>
      <xdr:col>46</xdr:col>
      <xdr:colOff>38100</xdr:colOff>
      <xdr:row>76</xdr:row>
      <xdr:rowOff>86899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0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78026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10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122367</xdr:rowOff>
    </xdr:from>
    <xdr:to>
      <xdr:col>41</xdr:col>
      <xdr:colOff>101600</xdr:colOff>
      <xdr:row>76</xdr:row>
      <xdr:rowOff>52518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29811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69044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7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116286</xdr:rowOff>
    </xdr:from>
    <xdr:to>
      <xdr:col>36</xdr:col>
      <xdr:colOff>165100</xdr:colOff>
      <xdr:row>75</xdr:row>
      <xdr:rowOff>46436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62963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5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70771</xdr:rowOff>
    </xdr:from>
    <xdr:to>
      <xdr:col>55</xdr:col>
      <xdr:colOff>0</xdr:colOff>
      <xdr:row>98</xdr:row>
      <xdr:rowOff>103871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72871"/>
          <a:ext cx="8382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81313</xdr:rowOff>
    </xdr:from>
    <xdr:to>
      <xdr:col>50</xdr:col>
      <xdr:colOff>114300</xdr:colOff>
      <xdr:row>98</xdr:row>
      <xdr:rowOff>103871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83413"/>
          <a:ext cx="889000" cy="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47921</xdr:rowOff>
    </xdr:from>
    <xdr:to>
      <xdr:col>45</xdr:col>
      <xdr:colOff>177800</xdr:colOff>
      <xdr:row>98</xdr:row>
      <xdr:rowOff>81313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850021"/>
          <a:ext cx="889000" cy="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47921</xdr:rowOff>
    </xdr:from>
    <xdr:to>
      <xdr:col>41</xdr:col>
      <xdr:colOff>50800</xdr:colOff>
      <xdr:row>98</xdr:row>
      <xdr:rowOff>68469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50021"/>
          <a:ext cx="889000" cy="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9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19971</xdr:rowOff>
    </xdr:from>
    <xdr:to>
      <xdr:col>55</xdr:col>
      <xdr:colOff>50800</xdr:colOff>
      <xdr:row>98</xdr:row>
      <xdr:rowOff>121571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42848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53071</xdr:rowOff>
    </xdr:from>
    <xdr:to>
      <xdr:col>50</xdr:col>
      <xdr:colOff>165100</xdr:colOff>
      <xdr:row>98</xdr:row>
      <xdr:rowOff>154671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145798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30513</xdr:rowOff>
    </xdr:from>
    <xdr:to>
      <xdr:col>46</xdr:col>
      <xdr:colOff>38100</xdr:colOff>
      <xdr:row>98</xdr:row>
      <xdr:rowOff>132113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148640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168571</xdr:rowOff>
    </xdr:from>
    <xdr:to>
      <xdr:col>41</xdr:col>
      <xdr:colOff>101600</xdr:colOff>
      <xdr:row>98</xdr:row>
      <xdr:rowOff>98721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115248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17669</xdr:rowOff>
    </xdr:from>
    <xdr:to>
      <xdr:col>36</xdr:col>
      <xdr:colOff>165100</xdr:colOff>
      <xdr:row>98</xdr:row>
      <xdr:rowOff>119269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135796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99238</xdr:rowOff>
    </xdr:from>
    <xdr:to>
      <xdr:col>85</xdr:col>
      <xdr:colOff>127000</xdr:colOff>
      <xdr:row>35</xdr:row>
      <xdr:rowOff>54032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5928538"/>
          <a:ext cx="838200" cy="1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54032</xdr:rowOff>
    </xdr:from>
    <xdr:to>
      <xdr:col>81</xdr:col>
      <xdr:colOff>50800</xdr:colOff>
      <xdr:row>36</xdr:row>
      <xdr:rowOff>30829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054782"/>
          <a:ext cx="889000" cy="1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123984</xdr:rowOff>
    </xdr:from>
    <xdr:to>
      <xdr:col>76</xdr:col>
      <xdr:colOff>114300</xdr:colOff>
      <xdr:row>36</xdr:row>
      <xdr:rowOff>30829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124734"/>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98152</xdr:rowOff>
    </xdr:from>
    <xdr:to>
      <xdr:col>71</xdr:col>
      <xdr:colOff>177800</xdr:colOff>
      <xdr:row>35</xdr:row>
      <xdr:rowOff>123984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098902"/>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141222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3376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48438</xdr:rowOff>
    </xdr:from>
    <xdr:to>
      <xdr:col>85</xdr:col>
      <xdr:colOff>177800</xdr:colOff>
      <xdr:row>34</xdr:row>
      <xdr:rowOff>150038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87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71315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72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3232</xdr:rowOff>
    </xdr:from>
    <xdr:to>
      <xdr:col>81</xdr:col>
      <xdr:colOff>101600</xdr:colOff>
      <xdr:row>35</xdr:row>
      <xdr:rowOff>104832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0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121359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77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151479</xdr:rowOff>
    </xdr:from>
    <xdr:to>
      <xdr:col>76</xdr:col>
      <xdr:colOff>165100</xdr:colOff>
      <xdr:row>36</xdr:row>
      <xdr:rowOff>81629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1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98156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9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73184</xdr:rowOff>
    </xdr:from>
    <xdr:to>
      <xdr:col>72</xdr:col>
      <xdr:colOff>38100</xdr:colOff>
      <xdr:row>36</xdr:row>
      <xdr:rowOff>3334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0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19861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47352</xdr:rowOff>
    </xdr:from>
    <xdr:to>
      <xdr:col>67</xdr:col>
      <xdr:colOff>101600</xdr:colOff>
      <xdr:row>35</xdr:row>
      <xdr:rowOff>148952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0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165479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82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28486</xdr:rowOff>
    </xdr:from>
    <xdr:to>
      <xdr:col>85</xdr:col>
      <xdr:colOff>127000</xdr:colOff>
      <xdr:row>56</xdr:row>
      <xdr:rowOff>137585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29686"/>
          <a:ext cx="838200" cy="10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170332</xdr:rowOff>
    </xdr:from>
    <xdr:to>
      <xdr:col>81</xdr:col>
      <xdr:colOff>50800</xdr:colOff>
      <xdr:row>56</xdr:row>
      <xdr:rowOff>137585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428632"/>
          <a:ext cx="889000" cy="3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15151</xdr:rowOff>
    </xdr:from>
    <xdr:to>
      <xdr:col>76</xdr:col>
      <xdr:colOff>114300</xdr:colOff>
      <xdr:row>54</xdr:row>
      <xdr:rowOff>170332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102001"/>
          <a:ext cx="889000" cy="3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15151</xdr:rowOff>
    </xdr:from>
    <xdr:to>
      <xdr:col>71</xdr:col>
      <xdr:colOff>177800</xdr:colOff>
      <xdr:row>55</xdr:row>
      <xdr:rowOff>29152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102001"/>
          <a:ext cx="889000" cy="35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155643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149136</xdr:rowOff>
    </xdr:from>
    <xdr:to>
      <xdr:col>85</xdr:col>
      <xdr:colOff>177800</xdr:colOff>
      <xdr:row>56</xdr:row>
      <xdr:rowOff>79286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7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563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86785</xdr:rowOff>
    </xdr:from>
    <xdr:to>
      <xdr:col>81</xdr:col>
      <xdr:colOff>101600</xdr:colOff>
      <xdr:row>57</xdr:row>
      <xdr:rowOff>16935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8062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119532</xdr:rowOff>
    </xdr:from>
    <xdr:to>
      <xdr:col>76</xdr:col>
      <xdr:colOff>165100</xdr:colOff>
      <xdr:row>55</xdr:row>
      <xdr:rowOff>49682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66209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5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135801</xdr:rowOff>
    </xdr:from>
    <xdr:to>
      <xdr:col>72</xdr:col>
      <xdr:colOff>38100</xdr:colOff>
      <xdr:row>53</xdr:row>
      <xdr:rowOff>65951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0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82478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88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149802</xdr:rowOff>
    </xdr:from>
    <xdr:to>
      <xdr:col>67</xdr:col>
      <xdr:colOff>101600</xdr:colOff>
      <xdr:row>55</xdr:row>
      <xdr:rowOff>79952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96479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1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13722</xdr:rowOff>
    </xdr:from>
    <xdr:to>
      <xdr:col>85</xdr:col>
      <xdr:colOff>127000</xdr:colOff>
      <xdr:row>79</xdr:row>
      <xdr:rowOff>29077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58272"/>
          <a:ext cx="8382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134002</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507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13722</xdr:rowOff>
    </xdr:from>
    <xdr:to>
      <xdr:col>81</xdr:col>
      <xdr:colOff>50800</xdr:colOff>
      <xdr:row>79</xdr:row>
      <xdr:rowOff>27896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58272"/>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20295</xdr:rowOff>
    </xdr:from>
    <xdr:to>
      <xdr:col>76</xdr:col>
      <xdr:colOff>114300</xdr:colOff>
      <xdr:row>79</xdr:row>
      <xdr:rowOff>27896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64845"/>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76813</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3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20295</xdr:rowOff>
    </xdr:from>
    <xdr:to>
      <xdr:col>71</xdr:col>
      <xdr:colOff>177800</xdr:colOff>
      <xdr:row>79</xdr:row>
      <xdr:rowOff>26829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64845"/>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73289</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617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72928</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61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149727</xdr:rowOff>
    </xdr:from>
    <xdr:to>
      <xdr:col>85</xdr:col>
      <xdr:colOff>177800</xdr:colOff>
      <xdr:row>79</xdr:row>
      <xdr:rowOff>79877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109104</xdr:rowOff>
    </xdr:from>
    <xdr:ext cx="378565"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10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134372</xdr:rowOff>
    </xdr:from>
    <xdr:to>
      <xdr:col>81</xdr:col>
      <xdr:colOff>101600</xdr:colOff>
      <xdr:row>79</xdr:row>
      <xdr:rowOff>64522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55649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60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148546</xdr:rowOff>
    </xdr:from>
    <xdr:to>
      <xdr:col>76</xdr:col>
      <xdr:colOff>165100</xdr:colOff>
      <xdr:row>79</xdr:row>
      <xdr:rowOff>78696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95223</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296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140945</xdr:rowOff>
    </xdr:from>
    <xdr:to>
      <xdr:col>72</xdr:col>
      <xdr:colOff>38100</xdr:colOff>
      <xdr:row>79</xdr:row>
      <xdr:rowOff>71095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87622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8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147479</xdr:rowOff>
    </xdr:from>
    <xdr:to>
      <xdr:col>67</xdr:col>
      <xdr:colOff>101600</xdr:colOff>
      <xdr:row>79</xdr:row>
      <xdr:rowOff>77629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94156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29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5215</xdr:rowOff>
    </xdr:from>
    <xdr:to>
      <xdr:col>85</xdr:col>
      <xdr:colOff>127000</xdr:colOff>
      <xdr:row>91</xdr:row>
      <xdr:rowOff>156045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5607165"/>
          <a:ext cx="838200" cy="1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113825</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058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156045</xdr:rowOff>
    </xdr:from>
    <xdr:to>
      <xdr:col>81</xdr:col>
      <xdr:colOff>50800</xdr:colOff>
      <xdr:row>92</xdr:row>
      <xdr:rowOff>19022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5757995"/>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33700</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166881</xdr:rowOff>
    </xdr:from>
    <xdr:to>
      <xdr:col>76</xdr:col>
      <xdr:colOff>114300</xdr:colOff>
      <xdr:row>92</xdr:row>
      <xdr:rowOff>19022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5768831"/>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45266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166881</xdr:rowOff>
    </xdr:from>
    <xdr:to>
      <xdr:col>71</xdr:col>
      <xdr:colOff>177800</xdr:colOff>
      <xdr:row>92</xdr:row>
      <xdr:rowOff>64697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5768831"/>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157739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145279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125865</xdr:rowOff>
    </xdr:from>
    <xdr:to>
      <xdr:col>85</xdr:col>
      <xdr:colOff>177800</xdr:colOff>
      <xdr:row>91</xdr:row>
      <xdr:rowOff>56015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55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148742</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540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105245</xdr:rowOff>
    </xdr:from>
    <xdr:to>
      <xdr:col>81</xdr:col>
      <xdr:colOff>101600</xdr:colOff>
      <xdr:row>92</xdr:row>
      <xdr:rowOff>35395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57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51922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54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139672</xdr:rowOff>
    </xdr:from>
    <xdr:to>
      <xdr:col>76</xdr:col>
      <xdr:colOff>165100</xdr:colOff>
      <xdr:row>92</xdr:row>
      <xdr:rowOff>69822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57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86349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51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116081</xdr:rowOff>
    </xdr:from>
    <xdr:to>
      <xdr:col>72</xdr:col>
      <xdr:colOff>38100</xdr:colOff>
      <xdr:row>92</xdr:row>
      <xdr:rowOff>46231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57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62758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54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13897</xdr:rowOff>
    </xdr:from>
    <xdr:to>
      <xdr:col>67</xdr:col>
      <xdr:colOff>101600</xdr:colOff>
      <xdr:row>92</xdr:row>
      <xdr:rowOff>115497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578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132024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55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総務費は、庁舎建設の進捗により増加しており、類似団体平均を上回っている。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消防費は、防災情報収集伝達システム整備の進捗により増加しており、類似団体平均を上回っている。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教育費は、動物園リニューアル事業、公民館や学校給食センターの施設整備の進捗により増加しており、類似団体平均を上回っている。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今後も引き続き、公共施設再配置計画を進め、維持管理経費の抑制を図るとともに、「第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次行財政改革大綱」に基づき、歳出削減及び収納率向上、使用料の見直し等による自主財源の確保に努めていく。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また、大型事業が一段落する翌年度以降は、財政状況を考慮し、新たな施設整備の抑制に努めていく。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実質収支は、法人市民税が当初の想定を上回ったことで、前年度比で</a:t>
          </a:r>
          <a:r>
            <a:rPr kumimoji="1" lang="en-US" altLang="ja-JP" sz="1100">
              <a:solidFill>
                <a:schemeClr val="dk1"/>
              </a:solidFill>
              <a:effectLst/>
              <a:latin typeface="+mn-ea"/>
              <a:ea typeface="+mn-ea"/>
              <a:cs typeface="+mn-cs"/>
            </a:rPr>
            <a:t>6.0</a:t>
          </a:r>
          <a:r>
            <a:rPr kumimoji="1" lang="ja-JP" altLang="en-US" sz="1100">
              <a:solidFill>
                <a:schemeClr val="dk1"/>
              </a:solidFill>
              <a:effectLst/>
              <a:latin typeface="+mn-ea"/>
              <a:ea typeface="+mn-ea"/>
              <a:cs typeface="+mn-cs"/>
            </a:rPr>
            <a:t>億円増の</a:t>
          </a:r>
          <a:r>
            <a:rPr kumimoji="1" lang="en-US" altLang="ja-JP" sz="1100">
              <a:solidFill>
                <a:schemeClr val="dk1"/>
              </a:solidFill>
              <a:effectLst/>
              <a:latin typeface="+mn-ea"/>
              <a:ea typeface="+mn-ea"/>
              <a:cs typeface="+mn-cs"/>
            </a:rPr>
            <a:t>21.9</a:t>
          </a:r>
          <a:r>
            <a:rPr kumimoji="1" lang="ja-JP" altLang="en-US" sz="1100">
              <a:solidFill>
                <a:schemeClr val="dk1"/>
              </a:solidFill>
              <a:effectLst/>
              <a:latin typeface="+mn-ea"/>
              <a:ea typeface="+mn-ea"/>
              <a:cs typeface="+mn-cs"/>
            </a:rPr>
            <a:t>億円となった。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しかしながら、庁舎建設の進捗に伴い庁舎建設基金を</a:t>
          </a:r>
          <a:r>
            <a:rPr kumimoji="1" lang="en-US" altLang="ja-JP" sz="1100">
              <a:solidFill>
                <a:schemeClr val="dk1"/>
              </a:solidFill>
              <a:effectLst/>
              <a:latin typeface="+mn-ea"/>
              <a:ea typeface="+mn-ea"/>
              <a:cs typeface="+mn-cs"/>
            </a:rPr>
            <a:t>14.8</a:t>
          </a:r>
          <a:r>
            <a:rPr kumimoji="1" lang="ja-JP" altLang="en-US" sz="1100">
              <a:solidFill>
                <a:schemeClr val="dk1"/>
              </a:solidFill>
              <a:effectLst/>
              <a:latin typeface="+mn-ea"/>
              <a:ea typeface="+mn-ea"/>
              <a:cs typeface="+mn-cs"/>
            </a:rPr>
            <a:t>億円取崩したことや、地方交付税額の減や大型建設事業に係る歳出増等による財源不足を調整するために財政調整基金を</a:t>
          </a:r>
          <a:r>
            <a:rPr kumimoji="1" lang="en-US" altLang="ja-JP" sz="1100">
              <a:solidFill>
                <a:schemeClr val="dk1"/>
              </a:solidFill>
              <a:effectLst/>
              <a:latin typeface="+mn-ea"/>
              <a:ea typeface="+mn-ea"/>
              <a:cs typeface="+mn-cs"/>
            </a:rPr>
            <a:t>33.6</a:t>
          </a:r>
          <a:r>
            <a:rPr kumimoji="1" lang="ja-JP" altLang="en-US" sz="1100">
              <a:solidFill>
                <a:schemeClr val="dk1"/>
              </a:solidFill>
              <a:effectLst/>
              <a:latin typeface="+mn-ea"/>
              <a:ea typeface="+mn-ea"/>
              <a:cs typeface="+mn-cs"/>
            </a:rPr>
            <a:t>億円取崩したことに伴い実質単年度収支は</a:t>
          </a:r>
          <a:r>
            <a:rPr kumimoji="1" lang="en-US" altLang="ja-JP" sz="1100">
              <a:solidFill>
                <a:schemeClr val="dk1"/>
              </a:solidFill>
              <a:effectLst/>
              <a:latin typeface="+mn-ea"/>
              <a:ea typeface="+mn-ea"/>
              <a:cs typeface="+mn-cs"/>
            </a:rPr>
            <a:t>12.3</a:t>
          </a:r>
          <a:r>
            <a:rPr kumimoji="1" lang="ja-JP" altLang="en-US" sz="1100">
              <a:solidFill>
                <a:schemeClr val="dk1"/>
              </a:solidFill>
              <a:effectLst/>
              <a:latin typeface="+mn-ea"/>
              <a:ea typeface="+mn-ea"/>
              <a:cs typeface="+mn-cs"/>
            </a:rPr>
            <a:t>億円の赤字となった。</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ここ数年計画的に実施してきた大型建設事業の進捗を図るため、市債を活用してきたことによる公債費の増が見込まれることから、今後の安定的な財政運営のため、「第</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次行財政改革大綱」に基づき、これまで以上に歳出削減及び収納率向上、使用料の見直し等による自主財源の確保に努める必要がある。</a:t>
          </a:r>
          <a:r>
            <a:rPr kumimoji="1" lang="ja-JP" altLang="en-US" sz="1100">
              <a:solidFill>
                <a:schemeClr val="dk1"/>
              </a:solidFill>
              <a:effectLst/>
              <a:latin typeface="+mn-ea"/>
              <a:ea typeface="+mn-ea"/>
              <a:cs typeface="+mn-cs"/>
            </a:rPr>
            <a:t>また、平成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月に策定した緊急財政対策に基づき、新たな施設整備の抑制に努めていく。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モーターボート競走事業会計、水道事業会計、一般会計の黒字額が大きいため、今後、連結実質赤字比率が赤字になることはないと推測される。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年度から、全会計で黒字になっており、引き続き、赤字会計が生じないよう健全化を進める。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過去の赤字会計の状況</a:t>
          </a:r>
          <a:r>
            <a:rPr kumimoji="1" lang="en-US" altLang="ja-JP" sz="1400">
              <a:latin typeface="ＭＳ ゴシック" pitchFamily="49" charset="-128"/>
              <a:ea typeface="ＭＳ ゴシック" pitchFamily="49" charset="-128"/>
            </a:rPr>
            <a:t>】</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p>
        <a:p>
          <a:r>
            <a:rPr kumimoji="1" lang="ja-JP" altLang="en-US" sz="1400">
              <a:latin typeface="ＭＳ ゴシック" pitchFamily="49" charset="-128"/>
              <a:ea typeface="ＭＳ ゴシック" pitchFamily="49" charset="-128"/>
            </a:rPr>
            <a:t>　保険給付費や負担金の増加の一方、国庫支出金や保険料収入の減により赤字となった。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73825345</v>
      </c>
      <c r="BO4" s="403"/>
      <c r="BP4" s="403"/>
      <c r="BQ4" s="403"/>
      <c r="BR4" s="403"/>
      <c r="BS4" s="403"/>
      <c r="BT4" s="403"/>
      <c r="BU4" s="404"/>
      <c r="BV4" s="402">
        <v>65452147</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6</v>
      </c>
      <c r="CU4" s="584"/>
      <c r="CV4" s="584"/>
      <c r="CW4" s="584"/>
      <c r="CX4" s="584"/>
      <c r="CY4" s="584"/>
      <c r="CZ4" s="584"/>
      <c r="DA4" s="585"/>
      <c r="DB4" s="583">
        <v>4.4000000000000004</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70762188</v>
      </c>
      <c r="BO5" s="408"/>
      <c r="BP5" s="408"/>
      <c r="BQ5" s="408"/>
      <c r="BR5" s="408"/>
      <c r="BS5" s="408"/>
      <c r="BT5" s="408"/>
      <c r="BU5" s="409"/>
      <c r="BV5" s="407">
        <v>63597768</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96</v>
      </c>
      <c r="CU5" s="378"/>
      <c r="CV5" s="378"/>
      <c r="CW5" s="378"/>
      <c r="CX5" s="378"/>
      <c r="CY5" s="378"/>
      <c r="CZ5" s="378"/>
      <c r="DA5" s="379"/>
      <c r="DB5" s="377">
        <v>92.8</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3063157</v>
      </c>
      <c r="BO6" s="408"/>
      <c r="BP6" s="408"/>
      <c r="BQ6" s="408"/>
      <c r="BR6" s="408"/>
      <c r="BS6" s="408"/>
      <c r="BT6" s="408"/>
      <c r="BU6" s="409"/>
      <c r="BV6" s="407">
        <v>1854379</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101.6</v>
      </c>
      <c r="CU6" s="558"/>
      <c r="CV6" s="558"/>
      <c r="CW6" s="558"/>
      <c r="CX6" s="558"/>
      <c r="CY6" s="558"/>
      <c r="CZ6" s="558"/>
      <c r="DA6" s="559"/>
      <c r="DB6" s="557">
        <v>99</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878065</v>
      </c>
      <c r="BO7" s="408"/>
      <c r="BP7" s="408"/>
      <c r="BQ7" s="408"/>
      <c r="BR7" s="408"/>
      <c r="BS7" s="408"/>
      <c r="BT7" s="408"/>
      <c r="BU7" s="409"/>
      <c r="BV7" s="407">
        <v>271773</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36219429</v>
      </c>
      <c r="CU7" s="408"/>
      <c r="CV7" s="408"/>
      <c r="CW7" s="408"/>
      <c r="CX7" s="408"/>
      <c r="CY7" s="408"/>
      <c r="CZ7" s="408"/>
      <c r="DA7" s="409"/>
      <c r="DB7" s="407">
        <v>36191950</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101</v>
      </c>
      <c r="AV8" s="465"/>
      <c r="AW8" s="465"/>
      <c r="AX8" s="465"/>
      <c r="AY8" s="387" t="s">
        <v>102</v>
      </c>
      <c r="AZ8" s="388"/>
      <c r="BA8" s="388"/>
      <c r="BB8" s="388"/>
      <c r="BC8" s="388"/>
      <c r="BD8" s="388"/>
      <c r="BE8" s="388"/>
      <c r="BF8" s="388"/>
      <c r="BG8" s="388"/>
      <c r="BH8" s="388"/>
      <c r="BI8" s="388"/>
      <c r="BJ8" s="388"/>
      <c r="BK8" s="388"/>
      <c r="BL8" s="388"/>
      <c r="BM8" s="389"/>
      <c r="BN8" s="407">
        <v>2185092</v>
      </c>
      <c r="BO8" s="408"/>
      <c r="BP8" s="408"/>
      <c r="BQ8" s="408"/>
      <c r="BR8" s="408"/>
      <c r="BS8" s="408"/>
      <c r="BT8" s="408"/>
      <c r="BU8" s="409"/>
      <c r="BV8" s="407">
        <v>1582606</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0.79</v>
      </c>
      <c r="CU8" s="521"/>
      <c r="CV8" s="521"/>
      <c r="CW8" s="521"/>
      <c r="CX8" s="521"/>
      <c r="CY8" s="521"/>
      <c r="CZ8" s="521"/>
      <c r="DA8" s="522"/>
      <c r="DB8" s="520">
        <v>0.79</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144842</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87</v>
      </c>
      <c r="AV9" s="465"/>
      <c r="AW9" s="465"/>
      <c r="AX9" s="465"/>
      <c r="AY9" s="387" t="s">
        <v>108</v>
      </c>
      <c r="AZ9" s="388"/>
      <c r="BA9" s="388"/>
      <c r="BB9" s="388"/>
      <c r="BC9" s="388"/>
      <c r="BD9" s="388"/>
      <c r="BE9" s="388"/>
      <c r="BF9" s="388"/>
      <c r="BG9" s="388"/>
      <c r="BH9" s="388"/>
      <c r="BI9" s="388"/>
      <c r="BJ9" s="388"/>
      <c r="BK9" s="388"/>
      <c r="BL9" s="388"/>
      <c r="BM9" s="389"/>
      <c r="BN9" s="407">
        <v>602486</v>
      </c>
      <c r="BO9" s="408"/>
      <c r="BP9" s="408"/>
      <c r="BQ9" s="408"/>
      <c r="BR9" s="408"/>
      <c r="BS9" s="408"/>
      <c r="BT9" s="408"/>
      <c r="BU9" s="409"/>
      <c r="BV9" s="407">
        <v>-732183</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16.2</v>
      </c>
      <c r="CU9" s="378"/>
      <c r="CV9" s="378"/>
      <c r="CW9" s="378"/>
      <c r="CX9" s="378"/>
      <c r="CY9" s="378"/>
      <c r="CZ9" s="378"/>
      <c r="DA9" s="379"/>
      <c r="DB9" s="377">
        <v>16</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110</v>
      </c>
      <c r="M10" s="381"/>
      <c r="N10" s="381"/>
      <c r="O10" s="381"/>
      <c r="P10" s="381"/>
      <c r="Q10" s="382"/>
      <c r="R10" s="383">
        <v>149487</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1535031</v>
      </c>
      <c r="BO10" s="408"/>
      <c r="BP10" s="408"/>
      <c r="BQ10" s="408"/>
      <c r="BR10" s="408"/>
      <c r="BS10" s="408"/>
      <c r="BT10" s="408"/>
      <c r="BU10" s="409"/>
      <c r="BV10" s="407">
        <v>2716184</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145188</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3362761</v>
      </c>
      <c r="BO12" s="408"/>
      <c r="BP12" s="408"/>
      <c r="BQ12" s="408"/>
      <c r="BR12" s="408"/>
      <c r="BS12" s="408"/>
      <c r="BT12" s="408"/>
      <c r="BU12" s="409"/>
      <c r="BV12" s="407">
        <v>1711224</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143653</v>
      </c>
      <c r="S13" s="511"/>
      <c r="T13" s="511"/>
      <c r="U13" s="511"/>
      <c r="V13" s="512"/>
      <c r="W13" s="498" t="s">
        <v>132</v>
      </c>
      <c r="X13" s="420"/>
      <c r="Y13" s="420"/>
      <c r="Z13" s="420"/>
      <c r="AA13" s="420"/>
      <c r="AB13" s="421"/>
      <c r="AC13" s="383">
        <v>2043</v>
      </c>
      <c r="AD13" s="384"/>
      <c r="AE13" s="384"/>
      <c r="AF13" s="384"/>
      <c r="AG13" s="385"/>
      <c r="AH13" s="383">
        <v>2335</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-1225244</v>
      </c>
      <c r="BO13" s="408"/>
      <c r="BP13" s="408"/>
      <c r="BQ13" s="408"/>
      <c r="BR13" s="408"/>
      <c r="BS13" s="408"/>
      <c r="BT13" s="408"/>
      <c r="BU13" s="409"/>
      <c r="BV13" s="407">
        <v>272777</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7.9</v>
      </c>
      <c r="CU13" s="378"/>
      <c r="CV13" s="378"/>
      <c r="CW13" s="378"/>
      <c r="CX13" s="378"/>
      <c r="CY13" s="378"/>
      <c r="CZ13" s="378"/>
      <c r="DA13" s="379"/>
      <c r="DB13" s="377">
        <v>7.9</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146475</v>
      </c>
      <c r="S14" s="511"/>
      <c r="T14" s="511"/>
      <c r="U14" s="511"/>
      <c r="V14" s="512"/>
      <c r="W14" s="513"/>
      <c r="X14" s="423"/>
      <c r="Y14" s="423"/>
      <c r="Z14" s="423"/>
      <c r="AA14" s="423"/>
      <c r="AB14" s="424"/>
      <c r="AC14" s="503">
        <v>3.2</v>
      </c>
      <c r="AD14" s="504"/>
      <c r="AE14" s="504"/>
      <c r="AF14" s="504"/>
      <c r="AG14" s="505"/>
      <c r="AH14" s="503">
        <v>3.5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90.7</v>
      </c>
      <c r="CU14" s="515"/>
      <c r="CV14" s="515"/>
      <c r="CW14" s="515"/>
      <c r="CX14" s="515"/>
      <c r="CY14" s="515"/>
      <c r="CZ14" s="515"/>
      <c r="DA14" s="516"/>
      <c r="DB14" s="514">
        <v>78.3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139</v>
      </c>
      <c r="N15" s="508"/>
      <c r="O15" s="508"/>
      <c r="P15" s="508"/>
      <c r="Q15" s="509"/>
      <c r="R15" s="510">
        <v>145085</v>
      </c>
      <c r="S15" s="511"/>
      <c r="T15" s="511"/>
      <c r="U15" s="511"/>
      <c r="V15" s="512"/>
      <c r="W15" s="498" t="s">
        <v>140</v>
      </c>
      <c r="X15" s="420"/>
      <c r="Y15" s="420"/>
      <c r="Z15" s="420"/>
      <c r="AA15" s="420"/>
      <c r="AB15" s="421"/>
      <c r="AC15" s="383">
        <v>20002</v>
      </c>
      <c r="AD15" s="384"/>
      <c r="AE15" s="384"/>
      <c r="AF15" s="384"/>
      <c r="AG15" s="385"/>
      <c r="AH15" s="383">
        <v>21019</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21605997</v>
      </c>
      <c r="BO15" s="403"/>
      <c r="BP15" s="403"/>
      <c r="BQ15" s="403"/>
      <c r="BR15" s="403"/>
      <c r="BS15" s="403"/>
      <c r="BT15" s="403"/>
      <c r="BU15" s="404"/>
      <c r="BV15" s="402">
        <v>20770359</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31.1</v>
      </c>
      <c r="AD16" s="504"/>
      <c r="AE16" s="504"/>
      <c r="AF16" s="504"/>
      <c r="AG16" s="505"/>
      <c r="AH16" s="503">
        <v>31.7</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26961996</v>
      </c>
      <c r="BO16" s="408"/>
      <c r="BP16" s="408"/>
      <c r="BQ16" s="408"/>
      <c r="BR16" s="408"/>
      <c r="BS16" s="408"/>
      <c r="BT16" s="408"/>
      <c r="BU16" s="409"/>
      <c r="BV16" s="407">
        <v>26751810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42243</v>
      </c>
      <c r="AD17" s="384"/>
      <c r="AE17" s="384"/>
      <c r="AF17" s="384"/>
      <c r="AG17" s="385"/>
      <c r="AH17" s="383">
        <v>42857</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27832382</v>
      </c>
      <c r="BO17" s="408"/>
      <c r="BP17" s="408"/>
      <c r="BQ17" s="408"/>
      <c r="BR17" s="408"/>
      <c r="BS17" s="408"/>
      <c r="BT17" s="408"/>
      <c r="BU17" s="409"/>
      <c r="BV17" s="407">
        <v>26693388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656.29</v>
      </c>
      <c r="M18" s="472"/>
      <c r="N18" s="472"/>
      <c r="O18" s="472"/>
      <c r="P18" s="472"/>
      <c r="Q18" s="472"/>
      <c r="R18" s="473"/>
      <c r="S18" s="473"/>
      <c r="T18" s="473"/>
      <c r="U18" s="473"/>
      <c r="V18" s="474"/>
      <c r="W18" s="488"/>
      <c r="X18" s="489"/>
      <c r="Y18" s="489"/>
      <c r="Z18" s="489"/>
      <c r="AA18" s="489"/>
      <c r="AB18" s="499"/>
      <c r="AC18" s="371">
        <v>65.7</v>
      </c>
      <c r="AD18" s="372"/>
      <c r="AE18" s="372"/>
      <c r="AF18" s="372"/>
      <c r="AG18" s="475"/>
      <c r="AH18" s="371">
        <v>64.7</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35788257</v>
      </c>
      <c r="BO18" s="408"/>
      <c r="BP18" s="408"/>
      <c r="BQ18" s="408"/>
      <c r="BR18" s="408"/>
      <c r="BS18" s="408"/>
      <c r="BT18" s="408"/>
      <c r="BU18" s="409"/>
      <c r="BV18" s="407">
        <v>35045000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221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45976789</v>
      </c>
      <c r="BO19" s="408"/>
      <c r="BP19" s="408"/>
      <c r="BQ19" s="408"/>
      <c r="BR19" s="408"/>
      <c r="BS19" s="408"/>
      <c r="BT19" s="408"/>
      <c r="BU19" s="409"/>
      <c r="BV19" s="407">
        <v>45068239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61999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89298368</v>
      </c>
      <c r="BO23" s="408"/>
      <c r="BP23" s="408"/>
      <c r="BQ23" s="408"/>
      <c r="BR23" s="408"/>
      <c r="BS23" s="408"/>
      <c r="BT23" s="408"/>
      <c r="BU23" s="409"/>
      <c r="BV23" s="407">
        <v>86565554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9700</v>
      </c>
      <c r="R24" s="384"/>
      <c r="S24" s="384"/>
      <c r="T24" s="384"/>
      <c r="U24" s="384"/>
      <c r="V24" s="385"/>
      <c r="W24" s="449"/>
      <c r="X24" s="440"/>
      <c r="Y24" s="441"/>
      <c r="Z24" s="380" t="s">
        <v>164</v>
      </c>
      <c r="AA24" s="381"/>
      <c r="AB24" s="381"/>
      <c r="AC24" s="381"/>
      <c r="AD24" s="381"/>
      <c r="AE24" s="381"/>
      <c r="AF24" s="381"/>
      <c r="AG24" s="382"/>
      <c r="AH24" s="383">
        <v>1161</v>
      </c>
      <c r="AI24" s="384"/>
      <c r="AJ24" s="384"/>
      <c r="AK24" s="384"/>
      <c r="AL24" s="385"/>
      <c r="AM24" s="383">
        <v>3802275</v>
      </c>
      <c r="AN24" s="384"/>
      <c r="AO24" s="384"/>
      <c r="AP24" s="384"/>
      <c r="AQ24" s="384"/>
      <c r="AR24" s="385"/>
      <c r="AS24" s="383">
        <v>3275</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51097706</v>
      </c>
      <c r="BO24" s="408"/>
      <c r="BP24" s="408"/>
      <c r="BQ24" s="408"/>
      <c r="BR24" s="408"/>
      <c r="BS24" s="408"/>
      <c r="BT24" s="408"/>
      <c r="BU24" s="409"/>
      <c r="BV24" s="407">
        <v>50346412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7900</v>
      </c>
      <c r="R25" s="384"/>
      <c r="S25" s="384"/>
      <c r="T25" s="384"/>
      <c r="U25" s="384"/>
      <c r="V25" s="385"/>
      <c r="W25" s="449"/>
      <c r="X25" s="440"/>
      <c r="Y25" s="441"/>
      <c r="Z25" s="380" t="s">
        <v>167</v>
      </c>
      <c r="AA25" s="381"/>
      <c r="AB25" s="381"/>
      <c r="AC25" s="381"/>
      <c r="AD25" s="381"/>
      <c r="AE25" s="381"/>
      <c r="AF25" s="381"/>
      <c r="AG25" s="382"/>
      <c r="AH25" s="383">
        <v>201</v>
      </c>
      <c r="AI25" s="384"/>
      <c r="AJ25" s="384"/>
      <c r="AK25" s="384"/>
      <c r="AL25" s="385"/>
      <c r="AM25" s="383">
        <v>617874</v>
      </c>
      <c r="AN25" s="384"/>
      <c r="AO25" s="384"/>
      <c r="AP25" s="384"/>
      <c r="AQ25" s="384"/>
      <c r="AR25" s="385"/>
      <c r="AS25" s="383">
        <v>3074</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21468883</v>
      </c>
      <c r="BO25" s="403"/>
      <c r="BP25" s="403"/>
      <c r="BQ25" s="403"/>
      <c r="BR25" s="403"/>
      <c r="BS25" s="403"/>
      <c r="BT25" s="403"/>
      <c r="BU25" s="404"/>
      <c r="BV25" s="402">
        <v>19216027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6900</v>
      </c>
      <c r="R26" s="384"/>
      <c r="S26" s="384"/>
      <c r="T26" s="384"/>
      <c r="U26" s="384"/>
      <c r="V26" s="385"/>
      <c r="W26" s="449"/>
      <c r="X26" s="440"/>
      <c r="Y26" s="441"/>
      <c r="Z26" s="380" t="s">
        <v>170</v>
      </c>
      <c r="AA26" s="462"/>
      <c r="AB26" s="462"/>
      <c r="AC26" s="462"/>
      <c r="AD26" s="462"/>
      <c r="AE26" s="462"/>
      <c r="AF26" s="462"/>
      <c r="AG26" s="463"/>
      <c r="AH26" s="383">
        <v>27</v>
      </c>
      <c r="AI26" s="384"/>
      <c r="AJ26" s="384"/>
      <c r="AK26" s="384"/>
      <c r="AL26" s="385"/>
      <c r="AM26" s="383">
        <v>91368</v>
      </c>
      <c r="AN26" s="384"/>
      <c r="AO26" s="384"/>
      <c r="AP26" s="384"/>
      <c r="AQ26" s="384"/>
      <c r="AR26" s="385"/>
      <c r="AS26" s="383">
        <v>3384</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v>170000</v>
      </c>
      <c r="BO26" s="408"/>
      <c r="BP26" s="408"/>
      <c r="BQ26" s="408"/>
      <c r="BR26" s="408"/>
      <c r="BS26" s="408"/>
      <c r="BT26" s="408"/>
      <c r="BU26" s="409"/>
      <c r="BV26" s="407">
        <v>170000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5450</v>
      </c>
      <c r="R27" s="384"/>
      <c r="S27" s="384"/>
      <c r="T27" s="384"/>
      <c r="U27" s="384"/>
      <c r="V27" s="385"/>
      <c r="W27" s="449"/>
      <c r="X27" s="440"/>
      <c r="Y27" s="441"/>
      <c r="Z27" s="380" t="s">
        <v>173</v>
      </c>
      <c r="AA27" s="381"/>
      <c r="AB27" s="381"/>
      <c r="AC27" s="381"/>
      <c r="AD27" s="381"/>
      <c r="AE27" s="381"/>
      <c r="AF27" s="381"/>
      <c r="AG27" s="382"/>
      <c r="AH27" s="383">
        <v>28</v>
      </c>
      <c r="AI27" s="384"/>
      <c r="AJ27" s="384"/>
      <c r="AK27" s="384"/>
      <c r="AL27" s="385"/>
      <c r="AM27" s="383">
        <v>88032</v>
      </c>
      <c r="AN27" s="384"/>
      <c r="AO27" s="384"/>
      <c r="AP27" s="384"/>
      <c r="AQ27" s="384"/>
      <c r="AR27" s="385"/>
      <c r="AS27" s="383">
        <v>3144</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t="s">
        <v>175</v>
      </c>
      <c r="BO27" s="411"/>
      <c r="BP27" s="411"/>
      <c r="BQ27" s="411"/>
      <c r="BR27" s="411"/>
      <c r="BS27" s="411"/>
      <c r="BT27" s="411"/>
      <c r="BU27" s="412"/>
      <c r="BV27" s="410" t="s">
        <v>130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4750</v>
      </c>
      <c r="R28" s="384"/>
      <c r="S28" s="384"/>
      <c r="T28" s="384"/>
      <c r="U28" s="384"/>
      <c r="V28" s="385"/>
      <c r="W28" s="449"/>
      <c r="X28" s="440"/>
      <c r="Y28" s="441"/>
      <c r="Z28" s="380" t="s">
        <v>177</v>
      </c>
      <c r="AA28" s="381"/>
      <c r="AB28" s="381"/>
      <c r="AC28" s="381"/>
      <c r="AD28" s="381"/>
      <c r="AE28" s="381"/>
      <c r="AF28" s="381"/>
      <c r="AG28" s="382"/>
      <c r="AH28" s="383" t="s">
        <v>130</v>
      </c>
      <c r="AI28" s="384"/>
      <c r="AJ28" s="384"/>
      <c r="AK28" s="384"/>
      <c r="AL28" s="385"/>
      <c r="AM28" s="383" t="s">
        <v>130</v>
      </c>
      <c r="AN28" s="384"/>
      <c r="AO28" s="384"/>
      <c r="AP28" s="384"/>
      <c r="AQ28" s="384"/>
      <c r="AR28" s="385"/>
      <c r="AS28" s="383" t="s">
        <v>130</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3494732</v>
      </c>
      <c r="BO28" s="403"/>
      <c r="BP28" s="403"/>
      <c r="BQ28" s="403"/>
      <c r="BR28" s="403"/>
      <c r="BS28" s="403"/>
      <c r="BT28" s="403"/>
      <c r="BU28" s="404"/>
      <c r="BV28" s="402">
        <v>5322462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28</v>
      </c>
      <c r="M29" s="384"/>
      <c r="N29" s="384"/>
      <c r="O29" s="384"/>
      <c r="P29" s="385"/>
      <c r="Q29" s="383">
        <v>4450</v>
      </c>
      <c r="R29" s="384"/>
      <c r="S29" s="384"/>
      <c r="T29" s="384"/>
      <c r="U29" s="384"/>
      <c r="V29" s="385"/>
      <c r="W29" s="450"/>
      <c r="X29" s="451"/>
      <c r="Y29" s="452"/>
      <c r="Z29" s="380" t="s">
        <v>180</v>
      </c>
      <c r="AA29" s="381"/>
      <c r="AB29" s="381"/>
      <c r="AC29" s="381"/>
      <c r="AD29" s="381"/>
      <c r="AE29" s="381"/>
      <c r="AF29" s="381"/>
      <c r="AG29" s="382"/>
      <c r="AH29" s="383">
        <v>1189</v>
      </c>
      <c r="AI29" s="384"/>
      <c r="AJ29" s="384"/>
      <c r="AK29" s="384"/>
      <c r="AL29" s="385"/>
      <c r="AM29" s="383">
        <v>3890307</v>
      </c>
      <c r="AN29" s="384"/>
      <c r="AO29" s="384"/>
      <c r="AP29" s="384"/>
      <c r="AQ29" s="384"/>
      <c r="AR29" s="385"/>
      <c r="AS29" s="383">
        <v>3272</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1124970</v>
      </c>
      <c r="BO29" s="408"/>
      <c r="BP29" s="408"/>
      <c r="BQ29" s="408"/>
      <c r="BR29" s="408"/>
      <c r="BS29" s="408"/>
      <c r="BT29" s="408"/>
      <c r="BU29" s="409"/>
      <c r="BV29" s="407">
        <v>1184769</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101.2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5454811</v>
      </c>
      <c r="BO30" s="411"/>
      <c r="BP30" s="411"/>
      <c r="BQ30" s="411"/>
      <c r="BR30" s="411"/>
      <c r="BS30" s="411"/>
      <c r="BT30" s="411"/>
      <c r="BU30" s="412"/>
      <c r="BV30" s="410">
        <v>6758762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191</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191</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IF('各会計、関係団体の財政状況及び健全化判断比率'!B33="","",'各会計、関係団体の財政状況及び健全化判断比率'!B33)</f>
        <v>水道事業会計</v>
      </c>
      <c r="AP34" s="365"/>
      <c r="AQ34" s="365"/>
      <c r="AR34" s="365"/>
      <c r="AS34" s="365"/>
      <c r="AT34" s="365"/>
      <c r="AU34" s="365"/>
      <c r="AV34" s="365"/>
      <c r="AW34" s="365"/>
      <c r="AX34" s="365"/>
      <c r="AY34" s="365"/>
      <c r="AZ34" s="365"/>
      <c r="BA34" s="365"/>
      <c r="BB34" s="365"/>
      <c r="BC34" s="365"/>
      <c r="BD34" s="193"/>
      <c r="BE34" s="366">
        <f>IF(BG34="","",MAX(C34:D43,U34:V43,AM34:AN43)+1)</f>
        <v>12</v>
      </c>
      <c r="BF34" s="366"/>
      <c r="BG34" s="365" t="str">
        <f>IF('各会計、関係団体の財政状況及び健全化判断比率'!B38="","",'各会計、関係団体の財政状況及び健全化判断比率'!B38)</f>
        <v>地方卸売市場事業特別会計</v>
      </c>
      <c r="BH34" s="365"/>
      <c r="BI34" s="365"/>
      <c r="BJ34" s="365"/>
      <c r="BK34" s="365"/>
      <c r="BL34" s="365"/>
      <c r="BM34" s="365"/>
      <c r="BN34" s="365"/>
      <c r="BO34" s="365"/>
      <c r="BP34" s="365"/>
      <c r="BQ34" s="365"/>
      <c r="BR34" s="365"/>
      <c r="BS34" s="365"/>
      <c r="BT34" s="365"/>
      <c r="BU34" s="365"/>
      <c r="BV34" s="193"/>
      <c r="BW34" s="366">
        <f>IF(BY34="","",MAX(C34:D43,U34:V43,AM34:AN43,BE34:BF43)+1)</f>
        <v>14</v>
      </c>
      <c r="BX34" s="366"/>
      <c r="BY34" s="365" t="str">
        <f>IF('各会計、関係団体の財政状況及び健全化判断比率'!B68="","",'各会計、関係団体の財政状況及び健全化判断比率'!B68)</f>
        <v>周南地区福祉施設組合一般会計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24</v>
      </c>
      <c r="CP34" s="366"/>
      <c r="CQ34" s="365" t="str">
        <f>IF('各会計、関係団体の財政状況及び健全化判断比率'!BS7="","",'各会計、関係団体の財政状況及び健全化判断比率'!BS7)</f>
        <v>周南市体育協会</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国民健康保険鹿野診療所特別会計</v>
      </c>
      <c r="X35" s="365"/>
      <c r="Y35" s="365"/>
      <c r="Z35" s="365"/>
      <c r="AA35" s="365"/>
      <c r="AB35" s="365"/>
      <c r="AC35" s="365"/>
      <c r="AD35" s="365"/>
      <c r="AE35" s="365"/>
      <c r="AF35" s="365"/>
      <c r="AG35" s="365"/>
      <c r="AH35" s="365"/>
      <c r="AI35" s="365"/>
      <c r="AJ35" s="365"/>
      <c r="AK35" s="365"/>
      <c r="AL35" s="193"/>
      <c r="AM35" s="366">
        <f t="shared" ref="AM35:AM43" si="0">IF(AO35="","",AM34+1)</f>
        <v>8</v>
      </c>
      <c r="AN35" s="366"/>
      <c r="AO35" s="365" t="str">
        <f>IF('各会計、関係団体の財政状況及び健全化判断比率'!B34="","",'各会計、関係団体の財政状況及び健全化判断比率'!B34)</f>
        <v>病院事業会計</v>
      </c>
      <c r="AP35" s="365"/>
      <c r="AQ35" s="365"/>
      <c r="AR35" s="365"/>
      <c r="AS35" s="365"/>
      <c r="AT35" s="365"/>
      <c r="AU35" s="365"/>
      <c r="AV35" s="365"/>
      <c r="AW35" s="365"/>
      <c r="AX35" s="365"/>
      <c r="AY35" s="365"/>
      <c r="AZ35" s="365"/>
      <c r="BA35" s="365"/>
      <c r="BB35" s="365"/>
      <c r="BC35" s="365"/>
      <c r="BD35" s="193"/>
      <c r="BE35" s="366">
        <f t="shared" ref="BE35:BE43" si="1">IF(BG35="","",BE34+1)</f>
        <v>13</v>
      </c>
      <c r="BF35" s="366"/>
      <c r="BG35" s="365" t="str">
        <f>IF('各会計、関係団体の財政状況及び健全化判断比率'!B39="","",'各会計、関係団体の財政状況及び健全化判断比率'!B39)</f>
        <v>国民宿舎特別会計</v>
      </c>
      <c r="BH35" s="365"/>
      <c r="BI35" s="365"/>
      <c r="BJ35" s="365"/>
      <c r="BK35" s="365"/>
      <c r="BL35" s="365"/>
      <c r="BM35" s="365"/>
      <c r="BN35" s="365"/>
      <c r="BO35" s="365"/>
      <c r="BP35" s="365"/>
      <c r="BQ35" s="365"/>
      <c r="BR35" s="365"/>
      <c r="BS35" s="365"/>
      <c r="BT35" s="365"/>
      <c r="BU35" s="365"/>
      <c r="BV35" s="193"/>
      <c r="BW35" s="366">
        <f t="shared" ref="BW35:BW43" si="2">IF(BY35="","",BW34+1)</f>
        <v>15</v>
      </c>
      <c r="BX35" s="366"/>
      <c r="BY35" s="365" t="str">
        <f>IF('各会計、関係団体の財政状況及び健全化判断比率'!B69="","",'各会計、関係団体の財政状況及び健全化判断比率'!B69)</f>
        <v>玖西環境衛生組合一般会計</v>
      </c>
      <c r="BZ35" s="365"/>
      <c r="CA35" s="365"/>
      <c r="CB35" s="365"/>
      <c r="CC35" s="365"/>
      <c r="CD35" s="365"/>
      <c r="CE35" s="365"/>
      <c r="CF35" s="365"/>
      <c r="CG35" s="365"/>
      <c r="CH35" s="365"/>
      <c r="CI35" s="365"/>
      <c r="CJ35" s="365"/>
      <c r="CK35" s="365"/>
      <c r="CL35" s="365"/>
      <c r="CM35" s="365"/>
      <c r="CN35" s="193"/>
      <c r="CO35" s="366">
        <f t="shared" ref="CO35:CO43" si="3">IF(CQ35="","",CO34+1)</f>
        <v>25</v>
      </c>
      <c r="CP35" s="366"/>
      <c r="CQ35" s="365" t="str">
        <f>IF('各会計、関係団体の財政状況及び健全化判断比率'!BS8="","",'各会計、関係団体の財政状況及び健全化判断比率'!BS8)</f>
        <v>徳山地区漁業振興基金</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f t="shared" si="0"/>
        <v>9</v>
      </c>
      <c r="AN36" s="366"/>
      <c r="AO36" s="365" t="str">
        <f>IF('各会計、関係団体の財政状況及び健全化判断比率'!B35="","",'各会計、関係団体の財政状況及び健全化判断比率'!B35)</f>
        <v>介護老人保健施設事業会計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16</v>
      </c>
      <c r="BX36" s="366"/>
      <c r="BY36" s="365" t="str">
        <f>IF('各会計、関係団体の財政状況及び健全化判断比率'!B70="","",'各会計、関係団体の財政状況及び健全化判断比率'!B70)</f>
        <v>周南地区衛生施設組合一般会計</v>
      </c>
      <c r="BZ36" s="365"/>
      <c r="CA36" s="365"/>
      <c r="CB36" s="365"/>
      <c r="CC36" s="365"/>
      <c r="CD36" s="365"/>
      <c r="CE36" s="365"/>
      <c r="CF36" s="365"/>
      <c r="CG36" s="365"/>
      <c r="CH36" s="365"/>
      <c r="CI36" s="365"/>
      <c r="CJ36" s="365"/>
      <c r="CK36" s="365"/>
      <c r="CL36" s="365"/>
      <c r="CM36" s="365"/>
      <c r="CN36" s="193"/>
      <c r="CO36" s="366">
        <f t="shared" si="3"/>
        <v>26</v>
      </c>
      <c r="CP36" s="366"/>
      <c r="CQ36" s="365" t="str">
        <f>IF('各会計、関係団体の財政状況及び健全化判断比率'!BS9="","",'各会計、関係団体の財政状況及び健全化判断比率'!BS9)</f>
        <v>周南市文化振興財団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介護保険特別会計</v>
      </c>
      <c r="X37" s="365"/>
      <c r="Y37" s="365"/>
      <c r="Z37" s="365"/>
      <c r="AA37" s="365"/>
      <c r="AB37" s="365"/>
      <c r="AC37" s="365"/>
      <c r="AD37" s="365"/>
      <c r="AE37" s="365"/>
      <c r="AF37" s="365"/>
      <c r="AG37" s="365"/>
      <c r="AH37" s="365"/>
      <c r="AI37" s="365"/>
      <c r="AJ37" s="365"/>
      <c r="AK37" s="365"/>
      <c r="AL37" s="193"/>
      <c r="AM37" s="366">
        <f t="shared" si="0"/>
        <v>10</v>
      </c>
      <c r="AN37" s="366"/>
      <c r="AO37" s="365" t="str">
        <f>IF('各会計、関係団体の財政状況及び健全化判断比率'!B36="","",'各会計、関係団体の財政状況及び健全化判断比率'!B36)</f>
        <v>モーターボート競走事業会計</v>
      </c>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17</v>
      </c>
      <c r="BX37" s="366"/>
      <c r="BY37" s="365" t="str">
        <f>IF('各会計、関係団体の財政状況及び健全化判断比率'!B71="","",'各会計、関係団体の財政状況及び健全化判断比率'!B71)</f>
        <v>光地区消防組合一般会計</v>
      </c>
      <c r="BZ37" s="365"/>
      <c r="CA37" s="365"/>
      <c r="CB37" s="365"/>
      <c r="CC37" s="365"/>
      <c r="CD37" s="365"/>
      <c r="CE37" s="365"/>
      <c r="CF37" s="365"/>
      <c r="CG37" s="365"/>
      <c r="CH37" s="365"/>
      <c r="CI37" s="365"/>
      <c r="CJ37" s="365"/>
      <c r="CK37" s="365"/>
      <c r="CL37" s="365"/>
      <c r="CM37" s="365"/>
      <c r="CN37" s="193"/>
      <c r="CO37" s="366">
        <f t="shared" si="3"/>
        <v>27</v>
      </c>
      <c r="CP37" s="366"/>
      <c r="CQ37" s="365" t="str">
        <f>IF('各会計、関係団体の財政状況及び健全化判断比率'!BS10="","",'各会計、関係団体の財政状況及び健全化判断比率'!BS10)</f>
        <v>周南市ふるさと振興財団</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6</v>
      </c>
      <c r="V38" s="366"/>
      <c r="W38" s="365" t="str">
        <f>IF('各会計、関係団体の財政状況及び健全化判断比率'!B32="","",'各会計、関係団体の財政状況及び健全化判断比率'!B32)</f>
        <v>駐車場事業特別会計</v>
      </c>
      <c r="X38" s="365"/>
      <c r="Y38" s="365"/>
      <c r="Z38" s="365"/>
      <c r="AA38" s="365"/>
      <c r="AB38" s="365"/>
      <c r="AC38" s="365"/>
      <c r="AD38" s="365"/>
      <c r="AE38" s="365"/>
      <c r="AF38" s="365"/>
      <c r="AG38" s="365"/>
      <c r="AH38" s="365"/>
      <c r="AI38" s="365"/>
      <c r="AJ38" s="365"/>
      <c r="AK38" s="365"/>
      <c r="AL38" s="193"/>
      <c r="AM38" s="366">
        <f t="shared" si="0"/>
        <v>11</v>
      </c>
      <c r="AN38" s="366"/>
      <c r="AO38" s="365" t="str">
        <f>IF('各会計、関係団体の財政状況及び健全化判断比率'!B37="","",'各会計、関係団体の財政状況及び健全化判断比率'!B37)</f>
        <v>下水道事業会計</v>
      </c>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18</v>
      </c>
      <c r="BX38" s="366"/>
      <c r="BY38" s="365" t="str">
        <f>IF('各会計、関係団体の財政状況及び健全化判断比率'!B72="","",'各会計、関係団体の財政状況及び健全化判断比率'!B72)</f>
        <v>周陽環境整備組合一般会計</v>
      </c>
      <c r="BZ38" s="365"/>
      <c r="CA38" s="365"/>
      <c r="CB38" s="365"/>
      <c r="CC38" s="365"/>
      <c r="CD38" s="365"/>
      <c r="CE38" s="365"/>
      <c r="CF38" s="365"/>
      <c r="CG38" s="365"/>
      <c r="CH38" s="365"/>
      <c r="CI38" s="365"/>
      <c r="CJ38" s="365"/>
      <c r="CK38" s="365"/>
      <c r="CL38" s="365"/>
      <c r="CM38" s="365"/>
      <c r="CN38" s="193"/>
      <c r="CO38" s="366">
        <f t="shared" si="3"/>
        <v>28</v>
      </c>
      <c r="CP38" s="366"/>
      <c r="CQ38" s="365" t="str">
        <f>IF('各会計、関係団体の財政状況及び健全化判断比率'!BS11="","",'各会計、関係団体の財政状況及び健全化判断比率'!BS11)</f>
        <v>周南市医療公社</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19</v>
      </c>
      <c r="BX39" s="366"/>
      <c r="BY39" s="365" t="str">
        <f>IF('各会計、関係団体の財政状況及び健全化判断比率'!B73="","",'各会計、関係団体の財政状況及び健全化判断比率'!B73)</f>
        <v>山口県市町総合事務組合一般会計</v>
      </c>
      <c r="BZ39" s="365"/>
      <c r="CA39" s="365"/>
      <c r="CB39" s="365"/>
      <c r="CC39" s="365"/>
      <c r="CD39" s="365"/>
      <c r="CE39" s="365"/>
      <c r="CF39" s="365"/>
      <c r="CG39" s="365"/>
      <c r="CH39" s="365"/>
      <c r="CI39" s="365"/>
      <c r="CJ39" s="365"/>
      <c r="CK39" s="365"/>
      <c r="CL39" s="365"/>
      <c r="CM39" s="365"/>
      <c r="CN39" s="193"/>
      <c r="CO39" s="366">
        <f t="shared" si="3"/>
        <v>29</v>
      </c>
      <c r="CP39" s="366"/>
      <c r="CQ39" s="365" t="str">
        <f>IF('各会計、関係団体の財政状況及び健全化判断比率'!BS12="","",'各会計、関係団体の財政状況及び健全化判断比率'!BS12)</f>
        <v>周南地域地場産業振興センター</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20</v>
      </c>
      <c r="BX40" s="366"/>
      <c r="BY40" s="365" t="str">
        <f>IF('各会計、関係団体の財政状況及び健全化判断比率'!B74="","",'各会計、関係団体の財政状況及び健全化判断比率'!B74)</f>
        <v>山口県市町総合事務組合山口県自治会館管理特別会計</v>
      </c>
      <c r="BZ40" s="365"/>
      <c r="CA40" s="365"/>
      <c r="CB40" s="365"/>
      <c r="CC40" s="365"/>
      <c r="CD40" s="365"/>
      <c r="CE40" s="365"/>
      <c r="CF40" s="365"/>
      <c r="CG40" s="365"/>
      <c r="CH40" s="365"/>
      <c r="CI40" s="365"/>
      <c r="CJ40" s="365"/>
      <c r="CK40" s="365"/>
      <c r="CL40" s="365"/>
      <c r="CM40" s="365"/>
      <c r="CN40" s="193"/>
      <c r="CO40" s="366">
        <f t="shared" si="3"/>
        <v>30</v>
      </c>
      <c r="CP40" s="366"/>
      <c r="CQ40" s="365" t="str">
        <f>IF('各会計、関係団体の財政状況及び健全化判断比率'!BS13="","",'各会計、関係団体の財政状況及び健全化判断比率'!BS13)</f>
        <v>大津島巡航</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21</v>
      </c>
      <c r="BX41" s="366"/>
      <c r="BY41" s="365" t="str">
        <f>IF('各会計、関係団体の財政状況及び健全化判断比率'!B75="","",'各会計、関係団体の財政状況及び健全化判断比率'!B75)</f>
        <v>山口県後期高齢者医療広域連合一般会計</v>
      </c>
      <c r="BZ41" s="365"/>
      <c r="CA41" s="365"/>
      <c r="CB41" s="365"/>
      <c r="CC41" s="365"/>
      <c r="CD41" s="365"/>
      <c r="CE41" s="365"/>
      <c r="CF41" s="365"/>
      <c r="CG41" s="365"/>
      <c r="CH41" s="365"/>
      <c r="CI41" s="365"/>
      <c r="CJ41" s="365"/>
      <c r="CK41" s="365"/>
      <c r="CL41" s="365"/>
      <c r="CM41" s="365"/>
      <c r="CN41" s="193"/>
      <c r="CO41" s="366">
        <f t="shared" si="3"/>
        <v>31</v>
      </c>
      <c r="CP41" s="366"/>
      <c r="CQ41" s="365" t="str">
        <f>IF('各会計、関係団体の財政状況及び健全化判断比率'!BS14="","",'各会計、関係団体の財政状況及び健全化判断比率'!BS14)</f>
        <v>徳山青果精算</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22</v>
      </c>
      <c r="BX42" s="366"/>
      <c r="BY42" s="365" t="str">
        <f>IF('各会計、関係団体の財政状況及び健全化判断比率'!B76="","",'各会計、関係団体の財政状況及び健全化判断比率'!B76)</f>
        <v>山口県後期高齢者医療広域連合後期高齢者医療特別会計</v>
      </c>
      <c r="BZ42" s="365"/>
      <c r="CA42" s="365"/>
      <c r="CB42" s="365"/>
      <c r="CC42" s="365"/>
      <c r="CD42" s="365"/>
      <c r="CE42" s="365"/>
      <c r="CF42" s="365"/>
      <c r="CG42" s="365"/>
      <c r="CH42" s="365"/>
      <c r="CI42" s="365"/>
      <c r="CJ42" s="365"/>
      <c r="CK42" s="365"/>
      <c r="CL42" s="365"/>
      <c r="CM42" s="365"/>
      <c r="CN42" s="193"/>
      <c r="CO42" s="366">
        <f t="shared" si="3"/>
        <v>32</v>
      </c>
      <c r="CP42" s="366"/>
      <c r="CQ42" s="365" t="str">
        <f>IF('各会計、関係団体の財政状況及び健全化判断比率'!BS15="","",'各会計、関係団体の財政状況及び健全化判断比率'!BS15)</f>
        <v>かの高原開発</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23</v>
      </c>
      <c r="BX43" s="366"/>
      <c r="BY43" s="365" t="str">
        <f>IF('各会計、関係団体の財政状況及び健全化判断比率'!B77="","",'各会計、関係団体の財政状況及び健全化判断比率'!B77)</f>
        <v>山口県市町総合事務組合交通災害共済特別会計</v>
      </c>
      <c r="BZ43" s="365"/>
      <c r="CA43" s="365"/>
      <c r="CB43" s="365"/>
      <c r="CC43" s="365"/>
      <c r="CD43" s="365"/>
      <c r="CE43" s="365"/>
      <c r="CF43" s="365"/>
      <c r="CG43" s="365"/>
      <c r="CH43" s="365"/>
      <c r="CI43" s="365"/>
      <c r="CJ43" s="365"/>
      <c r="CK43" s="365"/>
      <c r="CL43" s="365"/>
      <c r="CM43" s="365"/>
      <c r="CN43" s="193"/>
      <c r="CO43" s="366">
        <f t="shared" si="3"/>
        <v>33</v>
      </c>
      <c r="CP43" s="366"/>
      <c r="CQ43" s="365" t="str">
        <f>IF('各会計、関係団体の財政状況及び健全化判断比率'!BS16="","",'各会計、関係団体の財政状況及び健全化判断比率'!BS16)</f>
        <v>新南陽地区漁業振興基金</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e5ZGkWl2qvIhBKwSMN7DvPVpEbLPtdg2uWnXdaf4Rp/UR/AXsre+DsaDkkDN20XCaVglkA0iom8BTMgNaxUVw==" saltValue="AKnsmtyD2sIeJuKxKmxb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92D050"/>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6" t="s">
        <v>557</v>
      </c>
      <c r="D34" s="1186"/>
      <c r="E34" s="1187"/>
      <c r="F34" s="32">
        <v>6.97</v>
      </c>
      <c r="G34" s="33">
        <v>9.17</v>
      </c>
      <c r="H34" s="33">
        <v>12.3</v>
      </c>
      <c r="I34" s="33">
        <v>21.13</v>
      </c>
      <c r="J34" s="34">
        <v>19.18</v>
      </c>
      <c r="K34" s="22"/>
      <c r="L34" s="22"/>
      <c r="M34" s="22"/>
      <c r="N34" s="22"/>
      <c r="O34" s="22"/>
      <c r="P34" s="22"/>
    </row>
    <row r="35" spans="1:16" ht="39" customHeight="1" x14ac:dyDescent="0.15">
      <c r="A35" s="22"/>
      <c r="B35" s="35"/>
      <c r="C35" s="1180" t="s">
        <v>558</v>
      </c>
      <c r="D35" s="1181"/>
      <c r="E35" s="1182"/>
      <c r="F35" s="36">
        <v>7.47</v>
      </c>
      <c r="G35" s="37">
        <v>7.55</v>
      </c>
      <c r="H35" s="37">
        <v>7.36</v>
      </c>
      <c r="I35" s="37">
        <v>7.33</v>
      </c>
      <c r="J35" s="38">
        <v>7.38</v>
      </c>
      <c r="K35" s="22"/>
      <c r="L35" s="22"/>
      <c r="M35" s="22"/>
      <c r="N35" s="22"/>
      <c r="O35" s="22"/>
      <c r="P35" s="22"/>
    </row>
    <row r="36" spans="1:16" ht="39" customHeight="1" x14ac:dyDescent="0.15">
      <c r="A36" s="22"/>
      <c r="B36" s="35"/>
      <c r="C36" s="1180" t="s">
        <v>559</v>
      </c>
      <c r="D36" s="1181"/>
      <c r="E36" s="1182"/>
      <c r="F36" s="36">
        <v>5.49</v>
      </c>
      <c r="G36" s="37">
        <v>5.21</v>
      </c>
      <c r="H36" s="37">
        <v>6.29</v>
      </c>
      <c r="I36" s="37">
        <v>4.37</v>
      </c>
      <c r="J36" s="38">
        <v>6.03</v>
      </c>
      <c r="K36" s="22"/>
      <c r="L36" s="22"/>
      <c r="M36" s="22"/>
      <c r="N36" s="22"/>
      <c r="O36" s="22"/>
      <c r="P36" s="22"/>
    </row>
    <row r="37" spans="1:16" ht="39" customHeight="1" x14ac:dyDescent="0.15">
      <c r="A37" s="22"/>
      <c r="B37" s="35"/>
      <c r="C37" s="1180" t="s">
        <v>560</v>
      </c>
      <c r="D37" s="1181"/>
      <c r="E37" s="1182"/>
      <c r="F37" s="36">
        <v>2.1</v>
      </c>
      <c r="G37" s="37">
        <v>2.84</v>
      </c>
      <c r="H37" s="37">
        <v>3.65</v>
      </c>
      <c r="I37" s="37">
        <v>3.94</v>
      </c>
      <c r="J37" s="38">
        <v>4.3899999999999997</v>
      </c>
      <c r="K37" s="22"/>
      <c r="L37" s="22"/>
      <c r="M37" s="22"/>
      <c r="N37" s="22"/>
      <c r="O37" s="22"/>
      <c r="P37" s="22"/>
    </row>
    <row r="38" spans="1:16" ht="39" customHeight="1" x14ac:dyDescent="0.15">
      <c r="A38" s="22"/>
      <c r="B38" s="35"/>
      <c r="C38" s="1180" t="s">
        <v>561</v>
      </c>
      <c r="D38" s="1181"/>
      <c r="E38" s="1182"/>
      <c r="F38" s="36">
        <v>5.17</v>
      </c>
      <c r="G38" s="37">
        <v>5.09</v>
      </c>
      <c r="H38" s="37">
        <v>4.87</v>
      </c>
      <c r="I38" s="37">
        <v>4.8600000000000003</v>
      </c>
      <c r="J38" s="38">
        <v>4.2300000000000004</v>
      </c>
      <c r="K38" s="22"/>
      <c r="L38" s="22"/>
      <c r="M38" s="22"/>
      <c r="N38" s="22"/>
      <c r="O38" s="22"/>
      <c r="P38" s="22"/>
    </row>
    <row r="39" spans="1:16" ht="39" customHeight="1" x14ac:dyDescent="0.15">
      <c r="A39" s="22"/>
      <c r="B39" s="35"/>
      <c r="C39" s="1180" t="s">
        <v>562</v>
      </c>
      <c r="D39" s="1181"/>
      <c r="E39" s="1182"/>
      <c r="F39" s="36">
        <v>0.3</v>
      </c>
      <c r="G39" s="37">
        <v>1.25</v>
      </c>
      <c r="H39" s="37">
        <v>1.71</v>
      </c>
      <c r="I39" s="37">
        <v>2.33</v>
      </c>
      <c r="J39" s="38">
        <v>2.9</v>
      </c>
      <c r="K39" s="22"/>
      <c r="L39" s="22"/>
      <c r="M39" s="22"/>
      <c r="N39" s="22"/>
      <c r="O39" s="22"/>
      <c r="P39" s="22"/>
    </row>
    <row r="40" spans="1:16" ht="39" customHeight="1" x14ac:dyDescent="0.15">
      <c r="A40" s="22"/>
      <c r="B40" s="35"/>
      <c r="C40" s="1180" t="s">
        <v>563</v>
      </c>
      <c r="D40" s="1181"/>
      <c r="E40" s="1182"/>
      <c r="F40" s="36">
        <v>0.67</v>
      </c>
      <c r="G40" s="37">
        <v>0.38</v>
      </c>
      <c r="H40" s="37">
        <v>0.69</v>
      </c>
      <c r="I40" s="37">
        <v>1.26</v>
      </c>
      <c r="J40" s="38">
        <v>1.46</v>
      </c>
      <c r="K40" s="22"/>
      <c r="L40" s="22"/>
      <c r="M40" s="22"/>
      <c r="N40" s="22"/>
      <c r="O40" s="22"/>
      <c r="P40" s="22"/>
    </row>
    <row r="41" spans="1:16" ht="39" customHeight="1" x14ac:dyDescent="0.15">
      <c r="A41" s="22"/>
      <c r="B41" s="35"/>
      <c r="C41" s="1180" t="s">
        <v>564</v>
      </c>
      <c r="D41" s="1181"/>
      <c r="E41" s="1182"/>
      <c r="F41" s="36">
        <v>0.11</v>
      </c>
      <c r="G41" s="37">
        <v>0.14000000000000001</v>
      </c>
      <c r="H41" s="37">
        <v>0.14000000000000001</v>
      </c>
      <c r="I41" s="37">
        <v>0.16</v>
      </c>
      <c r="J41" s="38">
        <v>0.16</v>
      </c>
      <c r="K41" s="22"/>
      <c r="L41" s="22"/>
      <c r="M41" s="22"/>
      <c r="N41" s="22"/>
      <c r="O41" s="22"/>
      <c r="P41" s="22"/>
    </row>
    <row r="42" spans="1:16" ht="39" customHeight="1" x14ac:dyDescent="0.15">
      <c r="A42" s="22"/>
      <c r="B42" s="39"/>
      <c r="C42" s="1180" t="s">
        <v>565</v>
      </c>
      <c r="D42" s="1181"/>
      <c r="E42" s="1182"/>
      <c r="F42" s="36" t="s">
        <v>507</v>
      </c>
      <c r="G42" s="37" t="s">
        <v>507</v>
      </c>
      <c r="H42" s="37" t="s">
        <v>507</v>
      </c>
      <c r="I42" s="37" t="s">
        <v>507</v>
      </c>
      <c r="J42" s="38" t="s">
        <v>507</v>
      </c>
      <c r="K42" s="22"/>
      <c r="L42" s="22"/>
      <c r="M42" s="22"/>
      <c r="N42" s="22"/>
      <c r="O42" s="22"/>
      <c r="P42" s="22"/>
    </row>
    <row r="43" spans="1:16" ht="39" customHeight="1" thickBot="1" x14ac:dyDescent="0.2">
      <c r="A43" s="22"/>
      <c r="B43" s="40"/>
      <c r="C43" s="1183" t="s">
        <v>566</v>
      </c>
      <c r="D43" s="1184"/>
      <c r="E43" s="1185"/>
      <c r="F43" s="41">
        <v>0.3</v>
      </c>
      <c r="G43" s="42">
        <v>0.37</v>
      </c>
      <c r="H43" s="42">
        <v>0.46</v>
      </c>
      <c r="I43" s="42">
        <v>0.2</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em4h/l4z2Opqs73Yljr8fFCnxJQZEpwBz1zqHws5SyqZa5awU2jFg78lMz9r4oqXGNZEpmYLnZwOULwWXLMeg==" saltValue="//q2MoMrJZAYKJYq0tQb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92D050"/>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7277</v>
      </c>
      <c r="L45" s="60">
        <v>7666</v>
      </c>
      <c r="M45" s="60">
        <v>7467</v>
      </c>
      <c r="N45" s="60">
        <v>7625</v>
      </c>
      <c r="O45" s="61">
        <v>7830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x14ac:dyDescent="0.15">
      <c r="A48" s="48"/>
      <c r="B48" s="1198"/>
      <c r="C48" s="1199"/>
      <c r="D48" s="62"/>
      <c r="E48" s="1190" t="s">
        <v>15</v>
      </c>
      <c r="F48" s="1190"/>
      <c r="G48" s="1190"/>
      <c r="H48" s="1190"/>
      <c r="I48" s="1190"/>
      <c r="J48" s="1191"/>
      <c r="K48" s="63">
        <v>2685</v>
      </c>
      <c r="L48" s="64">
        <v>2591</v>
      </c>
      <c r="M48" s="64">
        <v>2619</v>
      </c>
      <c r="N48" s="64">
        <v>2403</v>
      </c>
      <c r="O48" s="65">
        <v>2408</v>
      </c>
      <c r="P48" s="48"/>
      <c r="Q48" s="48"/>
      <c r="R48" s="48"/>
      <c r="S48" s="48"/>
      <c r="T48" s="48"/>
      <c r="U48" s="48"/>
    </row>
    <row r="49" spans="1:21" ht="30.75" customHeight="1" x14ac:dyDescent="0.15">
      <c r="A49" s="48"/>
      <c r="B49" s="1198"/>
      <c r="C49" s="1199"/>
      <c r="D49" s="62"/>
      <c r="E49" s="1190" t="s">
        <v>16</v>
      </c>
      <c r="F49" s="1190"/>
      <c r="G49" s="1190"/>
      <c r="H49" s="1190"/>
      <c r="I49" s="1190"/>
      <c r="J49" s="1191"/>
      <c r="K49" s="63">
        <v>69</v>
      </c>
      <c r="L49" s="64">
        <v>64</v>
      </c>
      <c r="M49" s="64">
        <v>67</v>
      </c>
      <c r="N49" s="64">
        <v>69</v>
      </c>
      <c r="O49" s="65">
        <v>81</v>
      </c>
      <c r="P49" s="48"/>
      <c r="Q49" s="48"/>
      <c r="R49" s="48"/>
      <c r="S49" s="48"/>
      <c r="T49" s="48"/>
      <c r="U49" s="48"/>
    </row>
    <row r="50" spans="1:21" ht="30.75" customHeight="1" x14ac:dyDescent="0.15">
      <c r="A50" s="48"/>
      <c r="B50" s="1198"/>
      <c r="C50" s="1199"/>
      <c r="D50" s="62"/>
      <c r="E50" s="1190" t="s">
        <v>17</v>
      </c>
      <c r="F50" s="1190"/>
      <c r="G50" s="1190"/>
      <c r="H50" s="1190"/>
      <c r="I50" s="1190"/>
      <c r="J50" s="1191"/>
      <c r="K50" s="63">
        <v>168</v>
      </c>
      <c r="L50" s="64">
        <v>108</v>
      </c>
      <c r="M50" s="64">
        <v>62</v>
      </c>
      <c r="N50" s="64">
        <v>57</v>
      </c>
      <c r="O50" s="65">
        <v>46</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507</v>
      </c>
      <c r="L51" s="64" t="s">
        <v>507</v>
      </c>
      <c r="M51" s="64" t="s">
        <v>507</v>
      </c>
      <c r="N51" s="64" t="s">
        <v>507</v>
      </c>
      <c r="O51" s="65" t="s">
        <v>507</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7606</v>
      </c>
      <c r="L52" s="64">
        <v>7921</v>
      </c>
      <c r="M52" s="64">
        <v>7857</v>
      </c>
      <c r="N52" s="64">
        <v>7917</v>
      </c>
      <c r="O52" s="65">
        <v>7924</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2593</v>
      </c>
      <c r="L53" s="69">
        <v>2508</v>
      </c>
      <c r="M53" s="69">
        <v>2358</v>
      </c>
      <c r="N53" s="69">
        <v>2237</v>
      </c>
      <c r="O53" s="70">
        <v>2441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7apd9yAJq9JBVxC8WWOwXjcjf7rXV0IUnsVNtL7+TfAwLaD87aXKkPfFMPz8xSGWzHcjUfJ2TswT5Doy6LCGg==" saltValue="NozhyeHMk1WLzmhJxIXU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92D050"/>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16" t="s">
        <v>24</v>
      </c>
      <c r="C41" s="1217"/>
      <c r="D41" s="81"/>
      <c r="E41" s="1218" t="s">
        <v>25</v>
      </c>
      <c r="F41" s="1218"/>
      <c r="G41" s="1218"/>
      <c r="H41" s="1219"/>
      <c r="I41" s="82">
        <v>82815</v>
      </c>
      <c r="J41" s="83">
        <v>85883</v>
      </c>
      <c r="K41" s="83">
        <v>87367</v>
      </c>
      <c r="L41" s="83">
        <v>86566</v>
      </c>
      <c r="M41" s="84">
        <v>89298</v>
      </c>
    </row>
    <row r="42" spans="2:13" ht="27.75" customHeight="1" x14ac:dyDescent="0.15">
      <c r="B42" s="1206"/>
      <c r="C42" s="1207"/>
      <c r="D42" s="85"/>
      <c r="E42" s="1210" t="s">
        <v>26</v>
      </c>
      <c r="F42" s="1210"/>
      <c r="G42" s="1210"/>
      <c r="H42" s="1211"/>
      <c r="I42" s="86">
        <v>3296</v>
      </c>
      <c r="J42" s="87">
        <v>3127</v>
      </c>
      <c r="K42" s="87">
        <v>3080</v>
      </c>
      <c r="L42" s="87">
        <v>2948</v>
      </c>
      <c r="M42" s="88">
        <v>2995</v>
      </c>
    </row>
    <row r="43" spans="2:13" ht="27.75" customHeight="1" x14ac:dyDescent="0.15">
      <c r="B43" s="1206"/>
      <c r="C43" s="1207"/>
      <c r="D43" s="85"/>
      <c r="E43" s="1210" t="s">
        <v>27</v>
      </c>
      <c r="F43" s="1210"/>
      <c r="G43" s="1210"/>
      <c r="H43" s="1211"/>
      <c r="I43" s="86">
        <v>24431</v>
      </c>
      <c r="J43" s="87">
        <v>23789</v>
      </c>
      <c r="K43" s="87">
        <v>22930</v>
      </c>
      <c r="L43" s="87">
        <v>19808</v>
      </c>
      <c r="M43" s="88">
        <v>18765</v>
      </c>
    </row>
    <row r="44" spans="2:13" ht="27.75" customHeight="1" x14ac:dyDescent="0.15">
      <c r="B44" s="1206"/>
      <c r="C44" s="1207"/>
      <c r="D44" s="85"/>
      <c r="E44" s="1210" t="s">
        <v>28</v>
      </c>
      <c r="F44" s="1210"/>
      <c r="G44" s="1210"/>
      <c r="H44" s="1211"/>
      <c r="I44" s="86">
        <v>659</v>
      </c>
      <c r="J44" s="87">
        <v>1001</v>
      </c>
      <c r="K44" s="87">
        <v>1923</v>
      </c>
      <c r="L44" s="87">
        <v>2632</v>
      </c>
      <c r="M44" s="88">
        <v>2570</v>
      </c>
    </row>
    <row r="45" spans="2:13" ht="27.75" customHeight="1" x14ac:dyDescent="0.15">
      <c r="B45" s="1206"/>
      <c r="C45" s="1207"/>
      <c r="D45" s="85"/>
      <c r="E45" s="1210" t="s">
        <v>29</v>
      </c>
      <c r="F45" s="1210"/>
      <c r="G45" s="1210"/>
      <c r="H45" s="1211"/>
      <c r="I45" s="86">
        <v>12311</v>
      </c>
      <c r="J45" s="87">
        <v>11208</v>
      </c>
      <c r="K45" s="87">
        <v>10788</v>
      </c>
      <c r="L45" s="87">
        <v>10813</v>
      </c>
      <c r="M45" s="88">
        <v>10561</v>
      </c>
    </row>
    <row r="46" spans="2:13" ht="27.75" customHeight="1" x14ac:dyDescent="0.15">
      <c r="B46" s="1206"/>
      <c r="C46" s="1207"/>
      <c r="D46" s="89"/>
      <c r="E46" s="1210" t="s">
        <v>30</v>
      </c>
      <c r="F46" s="1210"/>
      <c r="G46" s="1210"/>
      <c r="H46" s="1211"/>
      <c r="I46" s="86">
        <v>111</v>
      </c>
      <c r="J46" s="87">
        <v>134</v>
      </c>
      <c r="K46" s="87">
        <v>107</v>
      </c>
      <c r="L46" s="87">
        <v>107</v>
      </c>
      <c r="M46" s="88">
        <v>135</v>
      </c>
    </row>
    <row r="47" spans="2:13" ht="27.75" customHeight="1" x14ac:dyDescent="0.15">
      <c r="B47" s="1206"/>
      <c r="C47" s="1207"/>
      <c r="D47" s="90"/>
      <c r="E47" s="1220" t="s">
        <v>31</v>
      </c>
      <c r="F47" s="1221"/>
      <c r="G47" s="1221"/>
      <c r="H47" s="1222"/>
      <c r="I47" s="86" t="s">
        <v>507</v>
      </c>
      <c r="J47" s="87" t="s">
        <v>507</v>
      </c>
      <c r="K47" s="87" t="s">
        <v>507</v>
      </c>
      <c r="L47" s="87" t="s">
        <v>507</v>
      </c>
      <c r="M47" s="88" t="s">
        <v>507</v>
      </c>
    </row>
    <row r="48" spans="2:13" ht="27.75" customHeight="1" x14ac:dyDescent="0.15">
      <c r="B48" s="1206"/>
      <c r="C48" s="1207"/>
      <c r="D48" s="85"/>
      <c r="E48" s="1210" t="s">
        <v>32</v>
      </c>
      <c r="F48" s="1210"/>
      <c r="G48" s="1210"/>
      <c r="H48" s="1211"/>
      <c r="I48" s="86" t="s">
        <v>507</v>
      </c>
      <c r="J48" s="87" t="s">
        <v>507</v>
      </c>
      <c r="K48" s="87" t="s">
        <v>507</v>
      </c>
      <c r="L48" s="87" t="s">
        <v>507</v>
      </c>
      <c r="M48" s="88" t="s">
        <v>507</v>
      </c>
    </row>
    <row r="49" spans="2:13" ht="27.75" customHeight="1" x14ac:dyDescent="0.15">
      <c r="B49" s="1208"/>
      <c r="C49" s="1209"/>
      <c r="D49" s="85"/>
      <c r="E49" s="1210" t="s">
        <v>33</v>
      </c>
      <c r="F49" s="1210"/>
      <c r="G49" s="1210"/>
      <c r="H49" s="1211"/>
      <c r="I49" s="86" t="s">
        <v>507</v>
      </c>
      <c r="J49" s="87" t="s">
        <v>507</v>
      </c>
      <c r="K49" s="87" t="s">
        <v>507</v>
      </c>
      <c r="L49" s="87" t="s">
        <v>507</v>
      </c>
      <c r="M49" s="88" t="s">
        <v>507</v>
      </c>
    </row>
    <row r="50" spans="2:13" ht="27.75" customHeight="1" x14ac:dyDescent="0.15">
      <c r="B50" s="1204" t="s">
        <v>34</v>
      </c>
      <c r="C50" s="1205"/>
      <c r="D50" s="91"/>
      <c r="E50" s="1210" t="s">
        <v>35</v>
      </c>
      <c r="F50" s="1210"/>
      <c r="G50" s="1210"/>
      <c r="H50" s="1211"/>
      <c r="I50" s="86">
        <v>8576</v>
      </c>
      <c r="J50" s="87">
        <v>9146</v>
      </c>
      <c r="K50" s="87">
        <v>8903</v>
      </c>
      <c r="L50" s="87">
        <v>10975</v>
      </c>
      <c r="M50" s="88">
        <v>8975</v>
      </c>
    </row>
    <row r="51" spans="2:13" ht="27.75" customHeight="1" x14ac:dyDescent="0.15">
      <c r="B51" s="1206"/>
      <c r="C51" s="1207"/>
      <c r="D51" s="85"/>
      <c r="E51" s="1210" t="s">
        <v>36</v>
      </c>
      <c r="F51" s="1210"/>
      <c r="G51" s="1210"/>
      <c r="H51" s="1211"/>
      <c r="I51" s="86">
        <v>15196</v>
      </c>
      <c r="J51" s="87">
        <v>14646</v>
      </c>
      <c r="K51" s="87">
        <v>14615</v>
      </c>
      <c r="L51" s="87">
        <v>14482</v>
      </c>
      <c r="M51" s="88">
        <v>13791</v>
      </c>
    </row>
    <row r="52" spans="2:13" ht="27.75" customHeight="1" x14ac:dyDescent="0.15">
      <c r="B52" s="1208"/>
      <c r="C52" s="1209"/>
      <c r="D52" s="85"/>
      <c r="E52" s="1210" t="s">
        <v>37</v>
      </c>
      <c r="F52" s="1210"/>
      <c r="G52" s="1210"/>
      <c r="H52" s="1211"/>
      <c r="I52" s="86">
        <v>73717</v>
      </c>
      <c r="J52" s="87">
        <v>74475</v>
      </c>
      <c r="K52" s="87">
        <v>75206</v>
      </c>
      <c r="L52" s="87">
        <v>74352</v>
      </c>
      <c r="M52" s="88">
        <v>74852</v>
      </c>
    </row>
    <row r="53" spans="2:13" ht="27.75" customHeight="1" thickBot="1" x14ac:dyDescent="0.2">
      <c r="B53" s="1212" t="s">
        <v>38</v>
      </c>
      <c r="C53" s="1213"/>
      <c r="D53" s="92"/>
      <c r="E53" s="1214" t="s">
        <v>39</v>
      </c>
      <c r="F53" s="1214"/>
      <c r="G53" s="1214"/>
      <c r="H53" s="1215"/>
      <c r="I53" s="93">
        <v>26133</v>
      </c>
      <c r="J53" s="94">
        <v>26875</v>
      </c>
      <c r="K53" s="94">
        <v>27471</v>
      </c>
      <c r="L53" s="94">
        <v>23064</v>
      </c>
      <c r="M53" s="95">
        <v>26707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0EBBbQhv04FqgDBUIYa9OL1n9MMKrWwiwcffn3N6SkfkJnr7yokhmjau547hhWMMPNgLIEyxuoGzwgtd6sfQg==" saltValue="84fLsSij7c/lRDxoUo0V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31" t="s">
        <v>42</v>
      </c>
      <c r="D55" s="1231"/>
      <c r="E55" s="1232"/>
      <c r="F55" s="107">
        <v>4318</v>
      </c>
      <c r="G55" s="107">
        <v>5322</v>
      </c>
      <c r="H55" s="108">
        <v>3495</v>
      </c>
    </row>
    <row r="56" spans="2:8" ht="52.5" customHeight="1" x14ac:dyDescent="0.15">
      <c r="B56" s="109"/>
      <c r="C56" s="1233" t="s">
        <v>43</v>
      </c>
      <c r="D56" s="1233"/>
      <c r="E56" s="1234"/>
      <c r="F56" s="110">
        <v>1175</v>
      </c>
      <c r="G56" s="110">
        <v>1185</v>
      </c>
      <c r="H56" s="111">
        <v>1125</v>
      </c>
    </row>
    <row r="57" spans="2:8" ht="53.25" customHeight="1" x14ac:dyDescent="0.15">
      <c r="B57" s="109"/>
      <c r="C57" s="1235" t="s">
        <v>44</v>
      </c>
      <c r="D57" s="1235"/>
      <c r="E57" s="1236"/>
      <c r="F57" s="112">
        <v>6342</v>
      </c>
      <c r="G57" s="112">
        <v>6759</v>
      </c>
      <c r="H57" s="113">
        <v>5455</v>
      </c>
    </row>
    <row r="58" spans="2:8" ht="45.75" customHeight="1" x14ac:dyDescent="0.15">
      <c r="B58" s="114"/>
      <c r="C58" s="1223" t="s">
        <v>592</v>
      </c>
      <c r="D58" s="1224"/>
      <c r="E58" s="1225"/>
      <c r="F58" s="115">
        <v>3750</v>
      </c>
      <c r="G58" s="115">
        <v>3750</v>
      </c>
      <c r="H58" s="116">
        <v>3670</v>
      </c>
    </row>
    <row r="59" spans="2:8" ht="45.75" customHeight="1" x14ac:dyDescent="0.15">
      <c r="B59" s="114"/>
      <c r="C59" s="1223" t="s">
        <v>593</v>
      </c>
      <c r="D59" s="1224"/>
      <c r="E59" s="1225"/>
      <c r="F59" s="115">
        <v>65</v>
      </c>
      <c r="G59" s="115">
        <v>212</v>
      </c>
      <c r="H59" s="116">
        <v>462</v>
      </c>
    </row>
    <row r="60" spans="2:8" ht="45.75" customHeight="1" x14ac:dyDescent="0.15">
      <c r="B60" s="114"/>
      <c r="C60" s="1223" t="s">
        <v>594</v>
      </c>
      <c r="D60" s="1224"/>
      <c r="E60" s="1225"/>
      <c r="F60" s="115">
        <v>1745</v>
      </c>
      <c r="G60" s="115">
        <v>1830</v>
      </c>
      <c r="H60" s="116">
        <v>356</v>
      </c>
    </row>
    <row r="61" spans="2:8" ht="45.75" customHeight="1" x14ac:dyDescent="0.15">
      <c r="B61" s="114"/>
      <c r="C61" s="1223" t="s">
        <v>597</v>
      </c>
      <c r="D61" s="1224"/>
      <c r="E61" s="1225"/>
      <c r="F61" s="115">
        <v>133</v>
      </c>
      <c r="G61" s="115">
        <v>232</v>
      </c>
      <c r="H61" s="116">
        <v>252</v>
      </c>
    </row>
    <row r="62" spans="2:8" ht="45.75" customHeight="1" thickBot="1" x14ac:dyDescent="0.2">
      <c r="B62" s="117"/>
      <c r="C62" s="1226" t="s">
        <v>598</v>
      </c>
      <c r="D62" s="1227"/>
      <c r="E62" s="1228"/>
      <c r="F62" s="118">
        <v>130</v>
      </c>
      <c r="G62" s="118">
        <v>184</v>
      </c>
      <c r="H62" s="119">
        <v>186</v>
      </c>
    </row>
    <row r="63" spans="2:8" ht="52.5" customHeight="1" thickBot="1" x14ac:dyDescent="0.2">
      <c r="B63" s="120"/>
      <c r="C63" s="1229" t="s">
        <v>45</v>
      </c>
      <c r="D63" s="1229"/>
      <c r="E63" s="1230"/>
      <c r="F63" s="121">
        <v>11834</v>
      </c>
      <c r="G63" s="121">
        <v>13266</v>
      </c>
      <c r="H63" s="122">
        <v>10075</v>
      </c>
    </row>
    <row r="64" spans="2:8" ht="15" customHeight="1" x14ac:dyDescent="0.15"/>
    <row r="65" ht="0" hidden="1" customHeight="1" x14ac:dyDescent="0.15"/>
    <row r="66" ht="0" hidden="1" customHeight="1" x14ac:dyDescent="0.15"/>
  </sheetData>
  <sheetProtection algorithmName="SHA-512" hashValue="katEg/lkdmtgcMxboFDwaUCS0AZ5cj5gmreqX3iD1PL/W7FmRlrnC47bNFuV9t210J3/Ziv+eAknZa8mghrqnA==" saltValue="QLVG7KcjDZ1Z2kXCRYv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70" zoomScaleNormal="70" zoomScaleSheetLayoutView="70" zoomScalePageLayoutView="55" workbookViewId="0">
      <selection activeCell="AN65" sqref="AN65:DC69"/>
    </sheetView>
  </sheetViews>
  <sheetFormatPr defaultColWidth="0" defaultRowHeight="13.5" customHeight="1" zeroHeight="1" x14ac:dyDescent="0.15"/>
  <cols>
    <col min="1" max="1" width="6.375" style="1239" customWidth="1"/>
    <col min="2" max="107" width="2.5" style="1239" customWidth="1"/>
    <col min="108" max="108" width="6.125" style="1249" customWidth="1"/>
    <col min="109" max="109" width="5.875" style="1248"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1242"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1241"/>
      <c r="DG4" s="1241"/>
      <c r="DH4" s="1241"/>
      <c r="DI4" s="1241"/>
      <c r="DJ4" s="1241"/>
      <c r="DK4" s="1241"/>
      <c r="DL4" s="1241"/>
      <c r="DM4" s="1241"/>
      <c r="DN4" s="1241"/>
      <c r="DO4" s="1241"/>
      <c r="DP4" s="1241"/>
      <c r="DQ4" s="1241"/>
      <c r="DR4" s="1241"/>
      <c r="DS4" s="1241"/>
      <c r="DT4" s="1241"/>
      <c r="DU4" s="1241"/>
      <c r="DV4" s="1241"/>
      <c r="DW4" s="1241"/>
    </row>
    <row r="5" spans="1:143" s="1242"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1241"/>
      <c r="DG5" s="1241"/>
      <c r="DH5" s="1241"/>
      <c r="DI5" s="1241"/>
      <c r="DJ5" s="1241"/>
      <c r="DK5" s="1241"/>
      <c r="DL5" s="1241"/>
      <c r="DM5" s="1241"/>
      <c r="DN5" s="1241"/>
      <c r="DO5" s="1241"/>
      <c r="DP5" s="1241"/>
      <c r="DQ5" s="1241"/>
      <c r="DR5" s="1241"/>
      <c r="DS5" s="1241"/>
      <c r="DT5" s="1241"/>
      <c r="DU5" s="1241"/>
      <c r="DV5" s="1241"/>
      <c r="DW5" s="1241"/>
    </row>
    <row r="6" spans="1:143" s="1242"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1241"/>
      <c r="DG6" s="1241"/>
      <c r="DH6" s="1241"/>
      <c r="DI6" s="1241"/>
      <c r="DJ6" s="1241"/>
      <c r="DK6" s="1241"/>
      <c r="DL6" s="1241"/>
      <c r="DM6" s="1241"/>
      <c r="DN6" s="1241"/>
      <c r="DO6" s="1241"/>
      <c r="DP6" s="1241"/>
      <c r="DQ6" s="1241"/>
      <c r="DR6" s="1241"/>
      <c r="DS6" s="1241"/>
      <c r="DT6" s="1241"/>
      <c r="DU6" s="1241"/>
      <c r="DV6" s="1241"/>
      <c r="DW6" s="1241"/>
    </row>
    <row r="7" spans="1:143" s="1242"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1241"/>
      <c r="DG7" s="1241"/>
      <c r="DH7" s="1241"/>
      <c r="DI7" s="1241"/>
      <c r="DJ7" s="1241"/>
      <c r="DK7" s="1241"/>
      <c r="DL7" s="1241"/>
      <c r="DM7" s="1241"/>
      <c r="DN7" s="1241"/>
      <c r="DO7" s="1241"/>
      <c r="DP7" s="1241"/>
      <c r="DQ7" s="1241"/>
      <c r="DR7" s="1241"/>
      <c r="DS7" s="1241"/>
      <c r="DT7" s="1241"/>
      <c r="DU7" s="1241"/>
      <c r="DV7" s="1241"/>
      <c r="DW7" s="1241"/>
    </row>
    <row r="8" spans="1:143" s="1242"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1241"/>
      <c r="DG8" s="1241"/>
      <c r="DH8" s="1241"/>
      <c r="DI8" s="1241"/>
      <c r="DJ8" s="1241"/>
      <c r="DK8" s="1241"/>
      <c r="DL8" s="1241"/>
      <c r="DM8" s="1241"/>
      <c r="DN8" s="1241"/>
      <c r="DO8" s="1241"/>
      <c r="DP8" s="1241"/>
      <c r="DQ8" s="1241"/>
      <c r="DR8" s="1241"/>
      <c r="DS8" s="1241"/>
      <c r="DT8" s="1241"/>
      <c r="DU8" s="1241"/>
      <c r="DV8" s="1241"/>
      <c r="DW8" s="1241"/>
    </row>
    <row r="9" spans="1:143" s="1242"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1241"/>
      <c r="DG9" s="1241"/>
      <c r="DH9" s="1241"/>
      <c r="DI9" s="1241"/>
      <c r="DJ9" s="1241"/>
      <c r="DK9" s="1241"/>
      <c r="DL9" s="1241"/>
      <c r="DM9" s="1241"/>
      <c r="DN9" s="1241"/>
      <c r="DO9" s="1241"/>
      <c r="DP9" s="1241"/>
      <c r="DQ9" s="1241"/>
      <c r="DR9" s="1241"/>
      <c r="DS9" s="1241"/>
      <c r="DT9" s="1241"/>
      <c r="DU9" s="1241"/>
      <c r="DV9" s="1241"/>
      <c r="DW9" s="1241"/>
    </row>
    <row r="10" spans="1:143" s="1242"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1241"/>
      <c r="DG10" s="1241"/>
      <c r="DH10" s="1241"/>
      <c r="DI10" s="1241"/>
      <c r="DJ10" s="1241"/>
      <c r="DK10" s="1241"/>
      <c r="DL10" s="1241"/>
      <c r="DM10" s="1241"/>
      <c r="DN10" s="1241"/>
      <c r="DO10" s="1241"/>
      <c r="DP10" s="1241"/>
      <c r="DQ10" s="1241"/>
      <c r="DR10" s="1241"/>
      <c r="DS10" s="1241"/>
      <c r="DT10" s="1241"/>
      <c r="DU10" s="1241"/>
      <c r="DV10" s="1241"/>
      <c r="DW10" s="1241"/>
      <c r="EM10" s="1242" t="s">
        <v>600</v>
      </c>
    </row>
    <row r="11" spans="1:143" s="1242"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1241"/>
      <c r="DG11" s="1241"/>
      <c r="DH11" s="1241"/>
      <c r="DI11" s="1241"/>
      <c r="DJ11" s="1241"/>
      <c r="DK11" s="1241"/>
      <c r="DL11" s="1241"/>
      <c r="DM11" s="1241"/>
      <c r="DN11" s="1241"/>
      <c r="DO11" s="1241"/>
      <c r="DP11" s="1241"/>
      <c r="DQ11" s="1241"/>
      <c r="DR11" s="1241"/>
      <c r="DS11" s="1241"/>
      <c r="DT11" s="1241"/>
      <c r="DU11" s="1241"/>
      <c r="DV11" s="1241"/>
      <c r="DW11" s="1241"/>
    </row>
    <row r="12" spans="1:143" s="1242"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1241"/>
      <c r="DG12" s="1241"/>
      <c r="DH12" s="1241"/>
      <c r="DI12" s="1241"/>
      <c r="DJ12" s="1241"/>
      <c r="DK12" s="1241"/>
      <c r="DL12" s="1241"/>
      <c r="DM12" s="1241"/>
      <c r="DN12" s="1241"/>
      <c r="DO12" s="1241"/>
      <c r="DP12" s="1241"/>
      <c r="DQ12" s="1241"/>
      <c r="DR12" s="1241"/>
      <c r="DS12" s="1241"/>
      <c r="DT12" s="1241"/>
      <c r="DU12" s="1241"/>
      <c r="DV12" s="1241"/>
      <c r="DW12" s="1241"/>
      <c r="EM12" s="1242" t="s">
        <v>600</v>
      </c>
    </row>
    <row r="13" spans="1:143" s="1242"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1241"/>
      <c r="DG13" s="1241"/>
      <c r="DH13" s="1241"/>
      <c r="DI13" s="1241"/>
      <c r="DJ13" s="1241"/>
      <c r="DK13" s="1241"/>
      <c r="DL13" s="1241"/>
      <c r="DM13" s="1241"/>
      <c r="DN13" s="1241"/>
      <c r="DO13" s="1241"/>
      <c r="DP13" s="1241"/>
      <c r="DQ13" s="1241"/>
      <c r="DR13" s="1241"/>
      <c r="DS13" s="1241"/>
      <c r="DT13" s="1241"/>
      <c r="DU13" s="1241"/>
      <c r="DV13" s="1241"/>
      <c r="DW13" s="1241"/>
    </row>
    <row r="14" spans="1:143" s="1242"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1241"/>
      <c r="DG14" s="1241"/>
      <c r="DH14" s="1241"/>
      <c r="DI14" s="1241"/>
      <c r="DJ14" s="1241"/>
      <c r="DK14" s="1241"/>
      <c r="DL14" s="1241"/>
      <c r="DM14" s="1241"/>
      <c r="DN14" s="1241"/>
      <c r="DO14" s="1241"/>
      <c r="DP14" s="1241"/>
      <c r="DQ14" s="1241"/>
      <c r="DR14" s="1241"/>
      <c r="DS14" s="1241"/>
      <c r="DT14" s="1241"/>
      <c r="DU14" s="1241"/>
      <c r="DV14" s="1241"/>
      <c r="DW14" s="1241"/>
    </row>
    <row r="15" spans="1:143" s="1242"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1241"/>
      <c r="DG15" s="1241"/>
      <c r="DH15" s="1241"/>
      <c r="DI15" s="1241"/>
      <c r="DJ15" s="1241"/>
      <c r="DK15" s="1241"/>
      <c r="DL15" s="1241"/>
      <c r="DM15" s="1241"/>
      <c r="DN15" s="1241"/>
      <c r="DO15" s="1241"/>
      <c r="DP15" s="1241"/>
      <c r="DQ15" s="1241"/>
      <c r="DR15" s="1241"/>
      <c r="DS15" s="1241"/>
      <c r="DT15" s="1241"/>
      <c r="DU15" s="1241"/>
      <c r="DV15" s="1241"/>
      <c r="DW15" s="1241"/>
    </row>
    <row r="16" spans="1:143" s="1242"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1241"/>
      <c r="DG16" s="1241"/>
      <c r="DH16" s="1241"/>
      <c r="DI16" s="1241"/>
      <c r="DJ16" s="1241"/>
      <c r="DK16" s="1241"/>
      <c r="DL16" s="1241"/>
      <c r="DM16" s="1241"/>
      <c r="DN16" s="1241"/>
      <c r="DO16" s="1241"/>
      <c r="DP16" s="1241"/>
      <c r="DQ16" s="1241"/>
      <c r="DR16" s="1241"/>
      <c r="DS16" s="1241"/>
      <c r="DT16" s="1241"/>
      <c r="DU16" s="1241"/>
      <c r="DV16" s="1241"/>
      <c r="DW16" s="1241"/>
    </row>
    <row r="17" spans="1:351" s="1242"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1241"/>
      <c r="DG17" s="1241"/>
      <c r="DH17" s="1241"/>
      <c r="DI17" s="1241"/>
      <c r="DJ17" s="1241"/>
      <c r="DK17" s="1241"/>
      <c r="DL17" s="1241"/>
      <c r="DM17" s="1241"/>
      <c r="DN17" s="1241"/>
      <c r="DO17" s="1241"/>
      <c r="DP17" s="1241"/>
      <c r="DQ17" s="1241"/>
      <c r="DR17" s="1241"/>
      <c r="DS17" s="1241"/>
      <c r="DT17" s="1241"/>
      <c r="DU17" s="1241"/>
      <c r="DV17" s="1241"/>
      <c r="DW17" s="1241"/>
    </row>
    <row r="18" spans="1:351" s="1242"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1241"/>
      <c r="DG18" s="1241"/>
      <c r="DH18" s="1241"/>
      <c r="DI18" s="1241"/>
      <c r="DJ18" s="1241"/>
      <c r="DK18" s="1241"/>
      <c r="DL18" s="1241"/>
      <c r="DM18" s="1241"/>
      <c r="DN18" s="1241"/>
      <c r="DO18" s="1241"/>
      <c r="DP18" s="1241"/>
      <c r="DQ18" s="1241"/>
      <c r="DR18" s="1241"/>
      <c r="DS18" s="1241"/>
      <c r="DT18" s="1241"/>
      <c r="DU18" s="1241"/>
      <c r="DV18" s="1241"/>
      <c r="DW18" s="1241"/>
    </row>
    <row r="19" spans="1:351" x14ac:dyDescent="0.15">
      <c r="DD19" s="1239"/>
      <c r="DE19" s="1239"/>
    </row>
    <row r="20" spans="1:351" x14ac:dyDescent="0.15">
      <c r="DD20" s="1239"/>
      <c r="DE20" s="1239"/>
    </row>
    <row r="21" spans="1:351" ht="17.25" x14ac:dyDescent="0.15">
      <c r="B21" s="1243"/>
      <c r="C21" s="1244"/>
      <c r="D21" s="1244"/>
      <c r="E21" s="1244"/>
      <c r="F21" s="1244"/>
      <c r="G21" s="1244"/>
      <c r="H21" s="1244"/>
      <c r="I21" s="1244"/>
      <c r="J21" s="1244"/>
      <c r="K21" s="1244"/>
      <c r="L21" s="1244"/>
      <c r="M21" s="1244"/>
      <c r="N21" s="1245"/>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4"/>
      <c r="AR21" s="1244"/>
      <c r="AS21" s="1244"/>
      <c r="AT21" s="1245"/>
      <c r="AU21" s="1244"/>
      <c r="AV21" s="1244"/>
      <c r="AW21" s="1244"/>
      <c r="AX21" s="1244"/>
      <c r="AY21" s="1244"/>
      <c r="AZ21" s="1244"/>
      <c r="BA21" s="1244"/>
      <c r="BB21" s="1244"/>
      <c r="BC21" s="1244"/>
      <c r="BD21" s="1244"/>
      <c r="BE21" s="1244"/>
      <c r="BF21" s="1245"/>
      <c r="BG21" s="1244"/>
      <c r="BH21" s="1244"/>
      <c r="BI21" s="1244"/>
      <c r="BJ21" s="1244"/>
      <c r="BK21" s="1244"/>
      <c r="BL21" s="1244"/>
      <c r="BM21" s="1244"/>
      <c r="BN21" s="1244"/>
      <c r="BO21" s="1244"/>
      <c r="BP21" s="1244"/>
      <c r="BQ21" s="1244"/>
      <c r="BR21" s="1245"/>
      <c r="BS21" s="1244"/>
      <c r="BT21" s="1244"/>
      <c r="BU21" s="1244"/>
      <c r="BV21" s="1244"/>
      <c r="BW21" s="1244"/>
      <c r="BX21" s="1244"/>
      <c r="BY21" s="1244"/>
      <c r="BZ21" s="1244"/>
      <c r="CA21" s="1244"/>
      <c r="CB21" s="1244"/>
      <c r="CC21" s="1244"/>
      <c r="CD21" s="1245"/>
      <c r="CE21" s="1244"/>
      <c r="CF21" s="1244"/>
      <c r="CG21" s="1244"/>
      <c r="CH21" s="1244"/>
      <c r="CI21" s="1244"/>
      <c r="CJ21" s="1244"/>
      <c r="CK21" s="1244"/>
      <c r="CL21" s="1244"/>
      <c r="CM21" s="1244"/>
      <c r="CN21" s="1244"/>
      <c r="CO21" s="1244"/>
      <c r="CP21" s="1245"/>
      <c r="CQ21" s="1244"/>
      <c r="CR21" s="1244"/>
      <c r="CS21" s="1244"/>
      <c r="CT21" s="1244"/>
      <c r="CU21" s="1244"/>
      <c r="CV21" s="1244"/>
      <c r="CW21" s="1244"/>
      <c r="CX21" s="1244"/>
      <c r="CY21" s="1244"/>
      <c r="CZ21" s="1244"/>
      <c r="DA21" s="1244"/>
      <c r="DB21" s="1245"/>
      <c r="DC21" s="1244"/>
      <c r="DD21" s="1246"/>
      <c r="DE21" s="1239"/>
      <c r="MM21" s="1247"/>
    </row>
    <row r="22" spans="1:351" ht="17.25" x14ac:dyDescent="0.15">
      <c r="B22" s="1248"/>
      <c r="MM22" s="1247"/>
    </row>
    <row r="23" spans="1:351" x14ac:dyDescent="0.15">
      <c r="B23" s="1248"/>
    </row>
    <row r="24" spans="1:351" x14ac:dyDescent="0.15">
      <c r="B24" s="1248"/>
    </row>
    <row r="25" spans="1:351" x14ac:dyDescent="0.15">
      <c r="B25" s="1248"/>
    </row>
    <row r="26" spans="1:351" x14ac:dyDescent="0.15">
      <c r="B26" s="1248"/>
    </row>
    <row r="27" spans="1:351" x14ac:dyDescent="0.15">
      <c r="B27" s="1248"/>
    </row>
    <row r="28" spans="1:351" x14ac:dyDescent="0.15">
      <c r="B28" s="1248"/>
    </row>
    <row r="29" spans="1:351" x14ac:dyDescent="0.15">
      <c r="B29" s="1248"/>
    </row>
    <row r="30" spans="1:351" x14ac:dyDescent="0.15">
      <c r="B30" s="1248"/>
    </row>
    <row r="31" spans="1:351" x14ac:dyDescent="0.15">
      <c r="B31" s="1248"/>
    </row>
    <row r="32" spans="1:351"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39"/>
    </row>
    <row r="41" spans="2:109" ht="17.25" x14ac:dyDescent="0.15">
      <c r="B41" s="1254" t="s">
        <v>601</v>
      </c>
      <c r="C41" s="1244"/>
      <c r="D41" s="1244"/>
      <c r="E41" s="1244"/>
      <c r="F41" s="1244"/>
      <c r="G41" s="1244"/>
      <c r="H41" s="1244"/>
      <c r="I41" s="1244"/>
      <c r="J41" s="1244"/>
      <c r="K41" s="1244"/>
      <c r="L41" s="1244"/>
      <c r="M41" s="1244"/>
      <c r="N41" s="1244"/>
      <c r="O41" s="1244"/>
      <c r="P41" s="1244"/>
      <c r="Q41" s="1244"/>
      <c r="R41" s="1244"/>
      <c r="S41" s="1244"/>
      <c r="T41" s="1244"/>
      <c r="U41" s="1244"/>
      <c r="V41" s="1244"/>
      <c r="W41" s="1244"/>
      <c r="X41" s="1244"/>
      <c r="Y41" s="1244"/>
      <c r="Z41" s="1244"/>
      <c r="AA41" s="1244"/>
      <c r="AB41" s="1244"/>
      <c r="AC41" s="1244"/>
      <c r="AD41" s="1244"/>
      <c r="AE41" s="1244"/>
      <c r="AF41" s="1244"/>
      <c r="AG41" s="1244"/>
      <c r="AH41" s="1244"/>
      <c r="AI41" s="1244"/>
      <c r="AJ41" s="1244"/>
      <c r="AK41" s="1244"/>
      <c r="AL41" s="1244"/>
      <c r="AM41" s="1244"/>
      <c r="AN41" s="1244"/>
      <c r="AO41" s="1244"/>
      <c r="AP41" s="1244"/>
      <c r="AQ41" s="1244"/>
      <c r="AR41" s="1244"/>
      <c r="AS41" s="1244"/>
      <c r="AT41" s="1244"/>
      <c r="AU41" s="1244"/>
      <c r="AV41" s="1244"/>
      <c r="AW41" s="1244"/>
      <c r="AX41" s="1244"/>
      <c r="AY41" s="1244"/>
      <c r="AZ41" s="1244"/>
      <c r="BA41" s="1244"/>
      <c r="BB41" s="1244"/>
      <c r="BC41" s="1244"/>
      <c r="BD41" s="1244"/>
      <c r="BE41" s="1244"/>
      <c r="BF41" s="1244"/>
      <c r="BG41" s="1244"/>
      <c r="BH41" s="1244"/>
      <c r="BI41" s="1244"/>
      <c r="BJ41" s="1244"/>
      <c r="BK41" s="1244"/>
      <c r="BL41" s="1244"/>
      <c r="BM41" s="1244"/>
      <c r="BN41" s="1244"/>
      <c r="BO41" s="1244"/>
      <c r="BP41" s="1244"/>
      <c r="BQ41" s="1244"/>
      <c r="BR41" s="1244"/>
      <c r="BS41" s="1244"/>
      <c r="BT41" s="1244"/>
      <c r="BU41" s="1244"/>
      <c r="BV41" s="1244"/>
      <c r="BW41" s="1244"/>
      <c r="BX41" s="1244"/>
      <c r="BY41" s="1244"/>
      <c r="BZ41" s="1244"/>
      <c r="CA41" s="1244"/>
      <c r="CB41" s="1244"/>
      <c r="CC41" s="1244"/>
      <c r="CD41" s="1244"/>
      <c r="CE41" s="1244"/>
      <c r="CF41" s="1244"/>
      <c r="CG41" s="1244"/>
      <c r="CH41" s="1244"/>
      <c r="CI41" s="1244"/>
      <c r="CJ41" s="1244"/>
      <c r="CK41" s="1244"/>
      <c r="CL41" s="1244"/>
      <c r="CM41" s="1244"/>
      <c r="CN41" s="1244"/>
      <c r="CO41" s="1244"/>
      <c r="CP41" s="1244"/>
      <c r="CQ41" s="1244"/>
      <c r="CR41" s="1244"/>
      <c r="CS41" s="1244"/>
      <c r="CT41" s="1244"/>
      <c r="CU41" s="1244"/>
      <c r="CV41" s="1244"/>
      <c r="CW41" s="1244"/>
      <c r="CX41" s="1244"/>
      <c r="CY41" s="1244"/>
      <c r="CZ41" s="1244"/>
      <c r="DA41" s="1244"/>
      <c r="DB41" s="1244"/>
      <c r="DC41" s="1244"/>
      <c r="DD41" s="1246"/>
    </row>
    <row r="42" spans="2:109" x14ac:dyDescent="0.15">
      <c r="B42" s="1248"/>
      <c r="G42" s="1255"/>
      <c r="I42" s="1256"/>
      <c r="J42" s="1256"/>
      <c r="K42" s="1256"/>
      <c r="AM42" s="1255"/>
      <c r="AN42" s="1255" t="s">
        <v>602</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611</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39" t="s">
        <v>603</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549</v>
      </c>
      <c r="BQ50" s="1273"/>
      <c r="BR50" s="1273"/>
      <c r="BS50" s="1273"/>
      <c r="BT50" s="1273"/>
      <c r="BU50" s="1273"/>
      <c r="BV50" s="1273"/>
      <c r="BW50" s="1273"/>
      <c r="BX50" s="1273" t="s">
        <v>550</v>
      </c>
      <c r="BY50" s="1273"/>
      <c r="BZ50" s="1273"/>
      <c r="CA50" s="1273"/>
      <c r="CB50" s="1273"/>
      <c r="CC50" s="1273"/>
      <c r="CD50" s="1273"/>
      <c r="CE50" s="1273"/>
      <c r="CF50" s="1273" t="s">
        <v>551</v>
      </c>
      <c r="CG50" s="1273"/>
      <c r="CH50" s="1273"/>
      <c r="CI50" s="1273"/>
      <c r="CJ50" s="1273"/>
      <c r="CK50" s="1273"/>
      <c r="CL50" s="1273"/>
      <c r="CM50" s="1273"/>
      <c r="CN50" s="1273" t="s">
        <v>552</v>
      </c>
      <c r="CO50" s="1273"/>
      <c r="CP50" s="1273"/>
      <c r="CQ50" s="1273"/>
      <c r="CR50" s="1273"/>
      <c r="CS50" s="1273"/>
      <c r="CT50" s="1273"/>
      <c r="CU50" s="1273"/>
      <c r="CV50" s="1273" t="s">
        <v>553</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604</v>
      </c>
      <c r="AO51" s="1277"/>
      <c r="AP51" s="1277"/>
      <c r="AQ51" s="1277"/>
      <c r="AR51" s="1277"/>
      <c r="AS51" s="1277"/>
      <c r="AT51" s="1277"/>
      <c r="AU51" s="1277"/>
      <c r="AV51" s="1277"/>
      <c r="AW51" s="1277"/>
      <c r="AX51" s="1277"/>
      <c r="AY51" s="1277"/>
      <c r="AZ51" s="1277"/>
      <c r="BA51" s="1277"/>
      <c r="BB51" s="1277" t="s">
        <v>605</v>
      </c>
      <c r="BC51" s="1277"/>
      <c r="BD51" s="1277"/>
      <c r="BE51" s="1277"/>
      <c r="BF51" s="1277"/>
      <c r="BG51" s="1277"/>
      <c r="BH51" s="1277"/>
      <c r="BI51" s="1277"/>
      <c r="BJ51" s="1277"/>
      <c r="BK51" s="1277"/>
      <c r="BL51" s="1277"/>
      <c r="BM51" s="1277"/>
      <c r="BN51" s="1277"/>
      <c r="BO51" s="1277"/>
      <c r="BP51" s="1278"/>
      <c r="BQ51" s="1279"/>
      <c r="BR51" s="1279"/>
      <c r="BS51" s="1279"/>
      <c r="BT51" s="1279"/>
      <c r="BU51" s="1279"/>
      <c r="BV51" s="1279"/>
      <c r="BW51" s="1279"/>
      <c r="BX51" s="1278"/>
      <c r="BY51" s="1279"/>
      <c r="BZ51" s="1279"/>
      <c r="CA51" s="1279"/>
      <c r="CB51" s="1279"/>
      <c r="CC51" s="1279"/>
      <c r="CD51" s="1279"/>
      <c r="CE51" s="1279"/>
      <c r="CF51" s="1279">
        <v>91.3</v>
      </c>
      <c r="CG51" s="1279"/>
      <c r="CH51" s="1279"/>
      <c r="CI51" s="1279"/>
      <c r="CJ51" s="1279"/>
      <c r="CK51" s="1279"/>
      <c r="CL51" s="1279"/>
      <c r="CM51" s="1279"/>
      <c r="CN51" s="1279">
        <v>78.3</v>
      </c>
      <c r="CO51" s="1279"/>
      <c r="CP51" s="1279"/>
      <c r="CQ51" s="1279"/>
      <c r="CR51" s="1279"/>
      <c r="CS51" s="1279"/>
      <c r="CT51" s="1279"/>
      <c r="CU51" s="1279"/>
      <c r="CV51" s="1279">
        <v>90.7</v>
      </c>
      <c r="CW51" s="1279"/>
      <c r="CX51" s="1279"/>
      <c r="CY51" s="1279"/>
      <c r="CZ51" s="1279"/>
      <c r="DA51" s="1279"/>
      <c r="DB51" s="1279"/>
      <c r="DC51" s="1279"/>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606</v>
      </c>
      <c r="BC53" s="1277"/>
      <c r="BD53" s="1277"/>
      <c r="BE53" s="1277"/>
      <c r="BF53" s="1277"/>
      <c r="BG53" s="1277"/>
      <c r="BH53" s="1277"/>
      <c r="BI53" s="1277"/>
      <c r="BJ53" s="1277"/>
      <c r="BK53" s="1277"/>
      <c r="BL53" s="1277"/>
      <c r="BM53" s="1277"/>
      <c r="BN53" s="1277"/>
      <c r="BO53" s="1277"/>
      <c r="BP53" s="1278"/>
      <c r="BQ53" s="1279"/>
      <c r="BR53" s="1279"/>
      <c r="BS53" s="1279"/>
      <c r="BT53" s="1279"/>
      <c r="BU53" s="1279"/>
      <c r="BV53" s="1279"/>
      <c r="BW53" s="1279"/>
      <c r="BX53" s="1278"/>
      <c r="BY53" s="1279"/>
      <c r="BZ53" s="1279"/>
      <c r="CA53" s="1279"/>
      <c r="CB53" s="1279"/>
      <c r="CC53" s="1279"/>
      <c r="CD53" s="1279"/>
      <c r="CE53" s="1279"/>
      <c r="CF53" s="1279">
        <v>64.8</v>
      </c>
      <c r="CG53" s="1279"/>
      <c r="CH53" s="1279"/>
      <c r="CI53" s="1279"/>
      <c r="CJ53" s="1279"/>
      <c r="CK53" s="1279"/>
      <c r="CL53" s="1279"/>
      <c r="CM53" s="1279"/>
      <c r="CN53" s="1279">
        <v>65.400000000000006</v>
      </c>
      <c r="CO53" s="1279"/>
      <c r="CP53" s="1279"/>
      <c r="CQ53" s="1279"/>
      <c r="CR53" s="1279"/>
      <c r="CS53" s="1279"/>
      <c r="CT53" s="1279"/>
      <c r="CU53" s="1279"/>
      <c r="CV53" s="1279">
        <v>63.9</v>
      </c>
      <c r="CW53" s="1279"/>
      <c r="CX53" s="1279"/>
      <c r="CY53" s="1279"/>
      <c r="CZ53" s="1279"/>
      <c r="DA53" s="1279"/>
      <c r="DB53" s="1279"/>
      <c r="DC53" s="1279"/>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6"/>
      <c r="B55" s="1248"/>
      <c r="G55" s="1267"/>
      <c r="H55" s="1267"/>
      <c r="I55" s="1267"/>
      <c r="J55" s="1267"/>
      <c r="K55" s="1276"/>
      <c r="L55" s="1276"/>
      <c r="M55" s="1276"/>
      <c r="N55" s="1276"/>
      <c r="AN55" s="1273" t="s">
        <v>607</v>
      </c>
      <c r="AO55" s="1273"/>
      <c r="AP55" s="1273"/>
      <c r="AQ55" s="1273"/>
      <c r="AR55" s="1273"/>
      <c r="AS55" s="1273"/>
      <c r="AT55" s="1273"/>
      <c r="AU55" s="1273"/>
      <c r="AV55" s="1273"/>
      <c r="AW55" s="1273"/>
      <c r="AX55" s="1273"/>
      <c r="AY55" s="1273"/>
      <c r="AZ55" s="1273"/>
      <c r="BA55" s="1273"/>
      <c r="BB55" s="1277" t="s">
        <v>605</v>
      </c>
      <c r="BC55" s="1277"/>
      <c r="BD55" s="1277"/>
      <c r="BE55" s="1277"/>
      <c r="BF55" s="1277"/>
      <c r="BG55" s="1277"/>
      <c r="BH55" s="1277"/>
      <c r="BI55" s="1277"/>
      <c r="BJ55" s="1277"/>
      <c r="BK55" s="1277"/>
      <c r="BL55" s="1277"/>
      <c r="BM55" s="1277"/>
      <c r="BN55" s="1277"/>
      <c r="BO55" s="1277"/>
      <c r="BP55" s="1278"/>
      <c r="BQ55" s="1279"/>
      <c r="BR55" s="1279"/>
      <c r="BS55" s="1279"/>
      <c r="BT55" s="1279"/>
      <c r="BU55" s="1279"/>
      <c r="BV55" s="1279"/>
      <c r="BW55" s="1279"/>
      <c r="BX55" s="1278"/>
      <c r="BY55" s="1279"/>
      <c r="BZ55" s="1279"/>
      <c r="CA55" s="1279"/>
      <c r="CB55" s="1279"/>
      <c r="CC55" s="1279"/>
      <c r="CD55" s="1279"/>
      <c r="CE55" s="1279"/>
      <c r="CF55" s="1279">
        <v>15.8</v>
      </c>
      <c r="CG55" s="1279"/>
      <c r="CH55" s="1279"/>
      <c r="CI55" s="1279"/>
      <c r="CJ55" s="1279"/>
      <c r="CK55" s="1279"/>
      <c r="CL55" s="1279"/>
      <c r="CM55" s="1279"/>
      <c r="CN55" s="1279">
        <v>6.5</v>
      </c>
      <c r="CO55" s="1279"/>
      <c r="CP55" s="1279"/>
      <c r="CQ55" s="1279"/>
      <c r="CR55" s="1279"/>
      <c r="CS55" s="1279"/>
      <c r="CT55" s="1279"/>
      <c r="CU55" s="1279"/>
      <c r="CV55" s="1279">
        <v>5.8</v>
      </c>
      <c r="CW55" s="1279"/>
      <c r="CX55" s="1279"/>
      <c r="CY55" s="1279"/>
      <c r="CZ55" s="1279"/>
      <c r="DA55" s="1279"/>
      <c r="DB55" s="1279"/>
      <c r="DC55" s="1279"/>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6" customFormat="1" x14ac:dyDescent="0.15">
      <c r="B57" s="1280"/>
      <c r="G57" s="1267"/>
      <c r="H57" s="1267"/>
      <c r="I57" s="1281"/>
      <c r="J57" s="1281"/>
      <c r="K57" s="1276"/>
      <c r="L57" s="1276"/>
      <c r="M57" s="1276"/>
      <c r="N57" s="1276"/>
      <c r="AM57" s="1239"/>
      <c r="AN57" s="1273"/>
      <c r="AO57" s="1273"/>
      <c r="AP57" s="1273"/>
      <c r="AQ57" s="1273"/>
      <c r="AR57" s="1273"/>
      <c r="AS57" s="1273"/>
      <c r="AT57" s="1273"/>
      <c r="AU57" s="1273"/>
      <c r="AV57" s="1273"/>
      <c r="AW57" s="1273"/>
      <c r="AX57" s="1273"/>
      <c r="AY57" s="1273"/>
      <c r="AZ57" s="1273"/>
      <c r="BA57" s="1273"/>
      <c r="BB57" s="1277" t="s">
        <v>606</v>
      </c>
      <c r="BC57" s="1277"/>
      <c r="BD57" s="1277"/>
      <c r="BE57" s="1277"/>
      <c r="BF57" s="1277"/>
      <c r="BG57" s="1277"/>
      <c r="BH57" s="1277"/>
      <c r="BI57" s="1277"/>
      <c r="BJ57" s="1277"/>
      <c r="BK57" s="1277"/>
      <c r="BL57" s="1277"/>
      <c r="BM57" s="1277"/>
      <c r="BN57" s="1277"/>
      <c r="BO57" s="1277"/>
      <c r="BP57" s="1278"/>
      <c r="BQ57" s="1279"/>
      <c r="BR57" s="1279"/>
      <c r="BS57" s="1279"/>
      <c r="BT57" s="1279"/>
      <c r="BU57" s="1279"/>
      <c r="BV57" s="1279"/>
      <c r="BW57" s="1279"/>
      <c r="BX57" s="1278"/>
      <c r="BY57" s="1279"/>
      <c r="BZ57" s="1279"/>
      <c r="CA57" s="1279"/>
      <c r="CB57" s="1279"/>
      <c r="CC57" s="1279"/>
      <c r="CD57" s="1279"/>
      <c r="CE57" s="1279"/>
      <c r="CF57" s="1279">
        <v>54.5</v>
      </c>
      <c r="CG57" s="1279"/>
      <c r="CH57" s="1279"/>
      <c r="CI57" s="1279"/>
      <c r="CJ57" s="1279"/>
      <c r="CK57" s="1279"/>
      <c r="CL57" s="1279"/>
      <c r="CM57" s="1279"/>
      <c r="CN57" s="1279">
        <v>57.2</v>
      </c>
      <c r="CO57" s="1279"/>
      <c r="CP57" s="1279"/>
      <c r="CQ57" s="1279"/>
      <c r="CR57" s="1279"/>
      <c r="CS57" s="1279"/>
      <c r="CT57" s="1279"/>
      <c r="CU57" s="1279"/>
      <c r="CV57" s="1279">
        <v>58.5</v>
      </c>
      <c r="CW57" s="1279"/>
      <c r="CX57" s="1279"/>
      <c r="CY57" s="1279"/>
      <c r="CZ57" s="1279"/>
      <c r="DA57" s="1279"/>
      <c r="DB57" s="1279"/>
      <c r="DC57" s="1279"/>
      <c r="DD57" s="1282"/>
      <c r="DE57" s="1280"/>
    </row>
    <row r="58" spans="1:109" s="1256" customFormat="1" x14ac:dyDescent="0.15">
      <c r="A58" s="1239"/>
      <c r="B58" s="1280"/>
      <c r="G58" s="1267"/>
      <c r="H58" s="1267"/>
      <c r="I58" s="1281"/>
      <c r="J58" s="1281"/>
      <c r="K58" s="1276"/>
      <c r="L58" s="1276"/>
      <c r="M58" s="1276"/>
      <c r="N58" s="1276"/>
      <c r="AM58" s="1239"/>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6" customFormat="1" x14ac:dyDescent="0.15">
      <c r="A59" s="1239"/>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x14ac:dyDescent="0.15">
      <c r="A60" s="1239"/>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x14ac:dyDescent="0.15">
      <c r="A61" s="1239"/>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39"/>
    </row>
    <row r="63" spans="1:109" ht="17.25" x14ac:dyDescent="0.15">
      <c r="B63" s="1288" t="s">
        <v>608</v>
      </c>
    </row>
    <row r="64" spans="1:109" x14ac:dyDescent="0.15">
      <c r="B64" s="1248"/>
      <c r="G64" s="1255"/>
      <c r="I64" s="1289"/>
      <c r="J64" s="1289"/>
      <c r="K64" s="1289"/>
      <c r="L64" s="1289"/>
      <c r="M64" s="1289"/>
      <c r="N64" s="1290"/>
      <c r="AM64" s="1255"/>
      <c r="AN64" s="1255" t="s">
        <v>602</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612</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4"/>
      <c r="I71" s="1295"/>
      <c r="J71" s="1292"/>
      <c r="K71" s="1292"/>
      <c r="L71" s="1293"/>
      <c r="M71" s="1292"/>
      <c r="N71" s="1293"/>
      <c r="AM71" s="1294"/>
      <c r="AN71" s="1239" t="s">
        <v>603</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549</v>
      </c>
      <c r="BQ72" s="1273"/>
      <c r="BR72" s="1273"/>
      <c r="BS72" s="1273"/>
      <c r="BT72" s="1273"/>
      <c r="BU72" s="1273"/>
      <c r="BV72" s="1273"/>
      <c r="BW72" s="1273"/>
      <c r="BX72" s="1273" t="s">
        <v>550</v>
      </c>
      <c r="BY72" s="1273"/>
      <c r="BZ72" s="1273"/>
      <c r="CA72" s="1273"/>
      <c r="CB72" s="1273"/>
      <c r="CC72" s="1273"/>
      <c r="CD72" s="1273"/>
      <c r="CE72" s="1273"/>
      <c r="CF72" s="1273" t="s">
        <v>551</v>
      </c>
      <c r="CG72" s="1273"/>
      <c r="CH72" s="1273"/>
      <c r="CI72" s="1273"/>
      <c r="CJ72" s="1273"/>
      <c r="CK72" s="1273"/>
      <c r="CL72" s="1273"/>
      <c r="CM72" s="1273"/>
      <c r="CN72" s="1273" t="s">
        <v>552</v>
      </c>
      <c r="CO72" s="1273"/>
      <c r="CP72" s="1273"/>
      <c r="CQ72" s="1273"/>
      <c r="CR72" s="1273"/>
      <c r="CS72" s="1273"/>
      <c r="CT72" s="1273"/>
      <c r="CU72" s="1273"/>
      <c r="CV72" s="1273" t="s">
        <v>553</v>
      </c>
      <c r="CW72" s="1273"/>
      <c r="CX72" s="1273"/>
      <c r="CY72" s="1273"/>
      <c r="CZ72" s="1273"/>
      <c r="DA72" s="1273"/>
      <c r="DB72" s="1273"/>
      <c r="DC72" s="1273"/>
    </row>
    <row r="73" spans="2:107" x14ac:dyDescent="0.15">
      <c r="B73" s="1248"/>
      <c r="G73" s="1274"/>
      <c r="H73" s="1274"/>
      <c r="I73" s="1274"/>
      <c r="J73" s="1274"/>
      <c r="K73" s="1296"/>
      <c r="L73" s="1296"/>
      <c r="M73" s="1296"/>
      <c r="N73" s="1296"/>
      <c r="AM73" s="1266"/>
      <c r="AN73" s="1277" t="s">
        <v>604</v>
      </c>
      <c r="AO73" s="1277"/>
      <c r="AP73" s="1277"/>
      <c r="AQ73" s="1277"/>
      <c r="AR73" s="1277"/>
      <c r="AS73" s="1277"/>
      <c r="AT73" s="1277"/>
      <c r="AU73" s="1277"/>
      <c r="AV73" s="1277"/>
      <c r="AW73" s="1277"/>
      <c r="AX73" s="1277"/>
      <c r="AY73" s="1277"/>
      <c r="AZ73" s="1277"/>
      <c r="BA73" s="1277"/>
      <c r="BB73" s="1277" t="s">
        <v>605</v>
      </c>
      <c r="BC73" s="1277"/>
      <c r="BD73" s="1277"/>
      <c r="BE73" s="1277"/>
      <c r="BF73" s="1277"/>
      <c r="BG73" s="1277"/>
      <c r="BH73" s="1277"/>
      <c r="BI73" s="1277"/>
      <c r="BJ73" s="1277"/>
      <c r="BK73" s="1277"/>
      <c r="BL73" s="1277"/>
      <c r="BM73" s="1277"/>
      <c r="BN73" s="1277"/>
      <c r="BO73" s="1277"/>
      <c r="BP73" s="1279">
        <v>84.4</v>
      </c>
      <c r="BQ73" s="1279"/>
      <c r="BR73" s="1279"/>
      <c r="BS73" s="1279"/>
      <c r="BT73" s="1279"/>
      <c r="BU73" s="1279"/>
      <c r="BV73" s="1279"/>
      <c r="BW73" s="1279"/>
      <c r="BX73" s="1279">
        <v>88.7</v>
      </c>
      <c r="BY73" s="1279"/>
      <c r="BZ73" s="1279"/>
      <c r="CA73" s="1279"/>
      <c r="CB73" s="1279"/>
      <c r="CC73" s="1279"/>
      <c r="CD73" s="1279"/>
      <c r="CE73" s="1279"/>
      <c r="CF73" s="1279">
        <v>91.3</v>
      </c>
      <c r="CG73" s="1279"/>
      <c r="CH73" s="1279"/>
      <c r="CI73" s="1279"/>
      <c r="CJ73" s="1279"/>
      <c r="CK73" s="1279"/>
      <c r="CL73" s="1279"/>
      <c r="CM73" s="1279"/>
      <c r="CN73" s="1279">
        <v>78.3</v>
      </c>
      <c r="CO73" s="1279"/>
      <c r="CP73" s="1279"/>
      <c r="CQ73" s="1279"/>
      <c r="CR73" s="1279"/>
      <c r="CS73" s="1279"/>
      <c r="CT73" s="1279"/>
      <c r="CU73" s="1279"/>
      <c r="CV73" s="1279">
        <v>90.7</v>
      </c>
      <c r="CW73" s="1279"/>
      <c r="CX73" s="1279"/>
      <c r="CY73" s="1279"/>
      <c r="CZ73" s="1279"/>
      <c r="DA73" s="1279"/>
      <c r="DB73" s="1279"/>
      <c r="DC73" s="1279"/>
    </row>
    <row r="74" spans="2:107" x14ac:dyDescent="0.15">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609</v>
      </c>
      <c r="BC75" s="1277"/>
      <c r="BD75" s="1277"/>
      <c r="BE75" s="1277"/>
      <c r="BF75" s="1277"/>
      <c r="BG75" s="1277"/>
      <c r="BH75" s="1277"/>
      <c r="BI75" s="1277"/>
      <c r="BJ75" s="1277"/>
      <c r="BK75" s="1277"/>
      <c r="BL75" s="1277"/>
      <c r="BM75" s="1277"/>
      <c r="BN75" s="1277"/>
      <c r="BO75" s="1277"/>
      <c r="BP75" s="1279">
        <v>8.8000000000000007</v>
      </c>
      <c r="BQ75" s="1279"/>
      <c r="BR75" s="1279"/>
      <c r="BS75" s="1279"/>
      <c r="BT75" s="1279"/>
      <c r="BU75" s="1279"/>
      <c r="BV75" s="1279"/>
      <c r="BW75" s="1279"/>
      <c r="BX75" s="1279">
        <v>8.6</v>
      </c>
      <c r="BY75" s="1279"/>
      <c r="BZ75" s="1279"/>
      <c r="CA75" s="1279"/>
      <c r="CB75" s="1279"/>
      <c r="CC75" s="1279"/>
      <c r="CD75" s="1279"/>
      <c r="CE75" s="1279"/>
      <c r="CF75" s="1279">
        <v>8.1</v>
      </c>
      <c r="CG75" s="1279"/>
      <c r="CH75" s="1279"/>
      <c r="CI75" s="1279"/>
      <c r="CJ75" s="1279"/>
      <c r="CK75" s="1279"/>
      <c r="CL75" s="1279"/>
      <c r="CM75" s="1279"/>
      <c r="CN75" s="1279">
        <v>7.9</v>
      </c>
      <c r="CO75" s="1279"/>
      <c r="CP75" s="1279"/>
      <c r="CQ75" s="1279"/>
      <c r="CR75" s="1279"/>
      <c r="CS75" s="1279"/>
      <c r="CT75" s="1279"/>
      <c r="CU75" s="1279"/>
      <c r="CV75" s="1279">
        <v>7.9</v>
      </c>
      <c r="CW75" s="1279"/>
      <c r="CX75" s="1279"/>
      <c r="CY75" s="1279"/>
      <c r="CZ75" s="1279"/>
      <c r="DA75" s="1279"/>
      <c r="DB75" s="1279"/>
      <c r="DC75" s="1279"/>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8"/>
      <c r="G77" s="1267"/>
      <c r="H77" s="1267"/>
      <c r="I77" s="1267"/>
      <c r="J77" s="1267"/>
      <c r="K77" s="1296"/>
      <c r="L77" s="1296"/>
      <c r="M77" s="1296"/>
      <c r="N77" s="1296"/>
      <c r="AN77" s="1273" t="s">
        <v>607</v>
      </c>
      <c r="AO77" s="1273"/>
      <c r="AP77" s="1273"/>
      <c r="AQ77" s="1273"/>
      <c r="AR77" s="1273"/>
      <c r="AS77" s="1273"/>
      <c r="AT77" s="1273"/>
      <c r="AU77" s="1273"/>
      <c r="AV77" s="1273"/>
      <c r="AW77" s="1273"/>
      <c r="AX77" s="1273"/>
      <c r="AY77" s="1273"/>
      <c r="AZ77" s="1273"/>
      <c r="BA77" s="1273"/>
      <c r="BB77" s="1277" t="s">
        <v>605</v>
      </c>
      <c r="BC77" s="1277"/>
      <c r="BD77" s="1277"/>
      <c r="BE77" s="1277"/>
      <c r="BF77" s="1277"/>
      <c r="BG77" s="1277"/>
      <c r="BH77" s="1277"/>
      <c r="BI77" s="1277"/>
      <c r="BJ77" s="1277"/>
      <c r="BK77" s="1277"/>
      <c r="BL77" s="1277"/>
      <c r="BM77" s="1277"/>
      <c r="BN77" s="1277"/>
      <c r="BO77" s="1277"/>
      <c r="BP77" s="1279">
        <v>37.6</v>
      </c>
      <c r="BQ77" s="1279"/>
      <c r="BR77" s="1279"/>
      <c r="BS77" s="1279"/>
      <c r="BT77" s="1279"/>
      <c r="BU77" s="1279"/>
      <c r="BV77" s="1279"/>
      <c r="BW77" s="1279"/>
      <c r="BX77" s="1279">
        <v>33.799999999999997</v>
      </c>
      <c r="BY77" s="1279"/>
      <c r="BZ77" s="1279"/>
      <c r="CA77" s="1279"/>
      <c r="CB77" s="1279"/>
      <c r="CC77" s="1279"/>
      <c r="CD77" s="1279"/>
      <c r="CE77" s="1279"/>
      <c r="CF77" s="1279">
        <v>15.8</v>
      </c>
      <c r="CG77" s="1279"/>
      <c r="CH77" s="1279"/>
      <c r="CI77" s="1279"/>
      <c r="CJ77" s="1279"/>
      <c r="CK77" s="1279"/>
      <c r="CL77" s="1279"/>
      <c r="CM77" s="1279"/>
      <c r="CN77" s="1279">
        <v>6.5</v>
      </c>
      <c r="CO77" s="1279"/>
      <c r="CP77" s="1279"/>
      <c r="CQ77" s="1279"/>
      <c r="CR77" s="1279"/>
      <c r="CS77" s="1279"/>
      <c r="CT77" s="1279"/>
      <c r="CU77" s="1279"/>
      <c r="CV77" s="1279">
        <v>5.8</v>
      </c>
      <c r="CW77" s="1279"/>
      <c r="CX77" s="1279"/>
      <c r="CY77" s="1279"/>
      <c r="CZ77" s="1279"/>
      <c r="DA77" s="1279"/>
      <c r="DB77" s="1279"/>
      <c r="DC77" s="1279"/>
    </row>
    <row r="78" spans="2:107" x14ac:dyDescent="0.15">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8"/>
      <c r="G79" s="1267"/>
      <c r="H79" s="1267"/>
      <c r="I79" s="1281"/>
      <c r="J79" s="1281"/>
      <c r="K79" s="1297"/>
      <c r="L79" s="1297"/>
      <c r="M79" s="1297"/>
      <c r="N79" s="1297"/>
      <c r="AN79" s="1273"/>
      <c r="AO79" s="1273"/>
      <c r="AP79" s="1273"/>
      <c r="AQ79" s="1273"/>
      <c r="AR79" s="1273"/>
      <c r="AS79" s="1273"/>
      <c r="AT79" s="1273"/>
      <c r="AU79" s="1273"/>
      <c r="AV79" s="1273"/>
      <c r="AW79" s="1273"/>
      <c r="AX79" s="1273"/>
      <c r="AY79" s="1273"/>
      <c r="AZ79" s="1273"/>
      <c r="BA79" s="1273"/>
      <c r="BB79" s="1277" t="s">
        <v>609</v>
      </c>
      <c r="BC79" s="1277"/>
      <c r="BD79" s="1277"/>
      <c r="BE79" s="1277"/>
      <c r="BF79" s="1277"/>
      <c r="BG79" s="1277"/>
      <c r="BH79" s="1277"/>
      <c r="BI79" s="1277"/>
      <c r="BJ79" s="1277"/>
      <c r="BK79" s="1277"/>
      <c r="BL79" s="1277"/>
      <c r="BM79" s="1277"/>
      <c r="BN79" s="1277"/>
      <c r="BO79" s="1277"/>
      <c r="BP79" s="1279">
        <v>7.9</v>
      </c>
      <c r="BQ79" s="1279"/>
      <c r="BR79" s="1279"/>
      <c r="BS79" s="1279"/>
      <c r="BT79" s="1279"/>
      <c r="BU79" s="1279"/>
      <c r="BV79" s="1279"/>
      <c r="BW79" s="1279"/>
      <c r="BX79" s="1279">
        <v>7.1</v>
      </c>
      <c r="BY79" s="1279"/>
      <c r="BZ79" s="1279"/>
      <c r="CA79" s="1279"/>
      <c r="CB79" s="1279"/>
      <c r="CC79" s="1279"/>
      <c r="CD79" s="1279"/>
      <c r="CE79" s="1279"/>
      <c r="CF79" s="1279">
        <v>6.2</v>
      </c>
      <c r="CG79" s="1279"/>
      <c r="CH79" s="1279"/>
      <c r="CI79" s="1279"/>
      <c r="CJ79" s="1279"/>
      <c r="CK79" s="1279"/>
      <c r="CL79" s="1279"/>
      <c r="CM79" s="1279"/>
      <c r="CN79" s="1279">
        <v>5.9</v>
      </c>
      <c r="CO79" s="1279"/>
      <c r="CP79" s="1279"/>
      <c r="CQ79" s="1279"/>
      <c r="CR79" s="1279"/>
      <c r="CS79" s="1279"/>
      <c r="CT79" s="1279"/>
      <c r="CU79" s="1279"/>
      <c r="CV79" s="1279">
        <v>5.3</v>
      </c>
      <c r="CW79" s="1279"/>
      <c r="CX79" s="1279"/>
      <c r="CY79" s="1279"/>
      <c r="CZ79" s="1279"/>
      <c r="DA79" s="1279"/>
      <c r="DB79" s="1279"/>
      <c r="DC79" s="1279"/>
    </row>
    <row r="80" spans="2:107" x14ac:dyDescent="0.15">
      <c r="B80" s="1248"/>
      <c r="G80" s="1267"/>
      <c r="H80" s="1267"/>
      <c r="I80" s="1281"/>
      <c r="J80" s="1281"/>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8"/>
    </row>
    <row r="82" spans="2:109" ht="17.25" x14ac:dyDescent="0.15">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39"/>
      <c r="DE84" s="1239"/>
    </row>
    <row r="85" spans="2:109" x14ac:dyDescent="0.15">
      <c r="DD85" s="1239"/>
      <c r="DE85" s="1239"/>
    </row>
    <row r="86" spans="2:109" hidden="1" x14ac:dyDescent="0.15">
      <c r="DD86" s="1239"/>
      <c r="DE86" s="1239"/>
    </row>
    <row r="87" spans="2:109" hidden="1" x14ac:dyDescent="0.15">
      <c r="K87" s="1299"/>
      <c r="AQ87" s="1299"/>
      <c r="BC87" s="1299"/>
      <c r="BO87" s="1299"/>
      <c r="CA87" s="1299"/>
      <c r="CM87" s="1299"/>
      <c r="CY87" s="1299"/>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o6Bxhdn6N1Y2nLVzCkjqPyN1s3PONYkLrYkQy7QM7SAz5f69Df7TbyFC9ZrAQsGted92/KLRh6gKy02Twl8KA==" saltValue="sieVhUeJRG8KvxbAJFxi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37"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rAXoJ2vhBZa+8/y6CKEs4rewS8eWsQc2F/bENDMFLanaNaSHk60v+jeeL7S8oQIopmk/vTPTWDj5bLAlANu0w==" saltValue="AQi1WX/9T7avVVG9osfrw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9" zoomScale="55" zoomScaleNormal="55"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UMKVtTxyR4IwXSvsFB4tZajWQ6CgTIKmn2xZzCkg70DqSSlRoC6Anst2UYY4WHmo57sVC1VMT+XALMJ52mLw==" saltValue="zn+ZKDvkLbOUxOrOGNGl5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74734</v>
      </c>
      <c r="E3" s="141"/>
      <c r="F3" s="142">
        <v>50840</v>
      </c>
      <c r="G3" s="143"/>
      <c r="H3" s="144"/>
    </row>
    <row r="4" spans="1:8" x14ac:dyDescent="0.15">
      <c r="A4" s="145"/>
      <c r="B4" s="146"/>
      <c r="C4" s="147"/>
      <c r="D4" s="148">
        <v>42729</v>
      </c>
      <c r="E4" s="149"/>
      <c r="F4" s="150">
        <v>25367</v>
      </c>
      <c r="G4" s="151"/>
      <c r="H4" s="152"/>
    </row>
    <row r="5" spans="1:8" x14ac:dyDescent="0.15">
      <c r="A5" s="133" t="s">
        <v>541</v>
      </c>
      <c r="B5" s="138"/>
      <c r="C5" s="139"/>
      <c r="D5" s="140">
        <v>94039</v>
      </c>
      <c r="E5" s="141"/>
      <c r="F5" s="142">
        <v>53605</v>
      </c>
      <c r="G5" s="143"/>
      <c r="H5" s="144"/>
    </row>
    <row r="6" spans="1:8" x14ac:dyDescent="0.15">
      <c r="A6" s="145"/>
      <c r="B6" s="146"/>
      <c r="C6" s="147"/>
      <c r="D6" s="148">
        <v>38492</v>
      </c>
      <c r="E6" s="149"/>
      <c r="F6" s="150">
        <v>28343</v>
      </c>
      <c r="G6" s="151"/>
      <c r="H6" s="152"/>
    </row>
    <row r="7" spans="1:8" x14ac:dyDescent="0.15">
      <c r="A7" s="133" t="s">
        <v>542</v>
      </c>
      <c r="B7" s="138"/>
      <c r="C7" s="139"/>
      <c r="D7" s="140">
        <v>63230</v>
      </c>
      <c r="E7" s="141"/>
      <c r="F7" s="142">
        <v>46440</v>
      </c>
      <c r="G7" s="143"/>
      <c r="H7" s="144"/>
    </row>
    <row r="8" spans="1:8" x14ac:dyDescent="0.15">
      <c r="A8" s="145"/>
      <c r="B8" s="146"/>
      <c r="C8" s="147"/>
      <c r="D8" s="148">
        <v>35171</v>
      </c>
      <c r="E8" s="149"/>
      <c r="F8" s="150">
        <v>27658</v>
      </c>
      <c r="G8" s="151"/>
      <c r="H8" s="152"/>
    </row>
    <row r="9" spans="1:8" x14ac:dyDescent="0.15">
      <c r="A9" s="133" t="s">
        <v>543</v>
      </c>
      <c r="B9" s="138"/>
      <c r="C9" s="139"/>
      <c r="D9" s="140">
        <v>51745</v>
      </c>
      <c r="E9" s="141"/>
      <c r="F9" s="142">
        <v>63257</v>
      </c>
      <c r="G9" s="143"/>
      <c r="H9" s="144"/>
    </row>
    <row r="10" spans="1:8" x14ac:dyDescent="0.15">
      <c r="A10" s="145"/>
      <c r="B10" s="146"/>
      <c r="C10" s="147"/>
      <c r="D10" s="148">
        <v>26840</v>
      </c>
      <c r="E10" s="149"/>
      <c r="F10" s="150">
        <v>27259</v>
      </c>
      <c r="G10" s="151"/>
      <c r="H10" s="152"/>
    </row>
    <row r="11" spans="1:8" x14ac:dyDescent="0.15">
      <c r="A11" s="133" t="s">
        <v>544</v>
      </c>
      <c r="B11" s="138"/>
      <c r="C11" s="139"/>
      <c r="D11" s="140">
        <v>102075</v>
      </c>
      <c r="E11" s="141"/>
      <c r="F11" s="142">
        <v>52308</v>
      </c>
      <c r="G11" s="143"/>
      <c r="H11" s="144"/>
    </row>
    <row r="12" spans="1:8" x14ac:dyDescent="0.15">
      <c r="A12" s="145"/>
      <c r="B12" s="146"/>
      <c r="C12" s="153"/>
      <c r="D12" s="148">
        <v>61846</v>
      </c>
      <c r="E12" s="149"/>
      <c r="F12" s="150">
        <v>28695</v>
      </c>
      <c r="G12" s="151"/>
      <c r="H12" s="152"/>
    </row>
    <row r="13" spans="1:8" x14ac:dyDescent="0.15">
      <c r="A13" s="133"/>
      <c r="B13" s="138"/>
      <c r="C13" s="154"/>
      <c r="D13" s="155">
        <v>77165</v>
      </c>
      <c r="E13" s="156"/>
      <c r="F13" s="157">
        <v>53290</v>
      </c>
      <c r="G13" s="158"/>
      <c r="H13" s="144"/>
    </row>
    <row r="14" spans="1:8" x14ac:dyDescent="0.15">
      <c r="A14" s="145"/>
      <c r="B14" s="146"/>
      <c r="C14" s="147"/>
      <c r="D14" s="148">
        <v>41016</v>
      </c>
      <c r="E14" s="149"/>
      <c r="F14" s="150">
        <v>27464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5.49</v>
      </c>
      <c r="C19" s="159">
        <f>ROUND(VALUE(SUBSTITUTE(実質収支比率等に係る経年分析!G$48,"▲","-")),2)</f>
        <v>5.21</v>
      </c>
      <c r="D19" s="159">
        <f>ROUND(VALUE(SUBSTITUTE(実質収支比率等に係る経年分析!H$48,"▲","-")),2)</f>
        <v>6.29</v>
      </c>
      <c r="E19" s="159">
        <f>ROUND(VALUE(SUBSTITUTE(実質収支比率等に係る経年分析!I$48,"▲","-")),2)</f>
        <v>4.37</v>
      </c>
      <c r="F19" s="159">
        <f>ROUND(VALUE(SUBSTITUTE(実質収支比率等に係る経年分析!J$48,"▲","-")),2)</f>
        <v>6.03</v>
      </c>
    </row>
    <row r="20" spans="1:11" x14ac:dyDescent="0.15">
      <c r="A20" s="159" t="s">
        <v>49</v>
      </c>
      <c r="B20" s="159">
        <f>ROUND(VALUE(SUBSTITUTE(実質収支比率等に係る経年分析!F$47,"▲","-")),2)</f>
        <v>14.5</v>
      </c>
      <c r="C20" s="159">
        <f>ROUND(VALUE(SUBSTITUTE(実質収支比率等に係る経年分析!G$47,"▲","-")),2)</f>
        <v>14.04</v>
      </c>
      <c r="D20" s="159">
        <f>ROUND(VALUE(SUBSTITUTE(実質収支比率等に係る経年分析!H$47,"▲","-")),2)</f>
        <v>11.74</v>
      </c>
      <c r="E20" s="159">
        <f>ROUND(VALUE(SUBSTITUTE(実質収支比率等に係る経年分析!I$47,"▲","-")),2)</f>
        <v>14.71</v>
      </c>
      <c r="F20" s="159">
        <f>ROUND(VALUE(SUBSTITUTE(実質収支比率等に係る経年分析!J$47,"▲","-")),2)</f>
        <v>9.65</v>
      </c>
    </row>
    <row r="21" spans="1:11" x14ac:dyDescent="0.15">
      <c r="A21" s="159" t="s">
        <v>50</v>
      </c>
      <c r="B21" s="159">
        <f>IF(ISNUMBER(VALUE(SUBSTITUTE(実質収支比率等に係る経年分析!F$49,"▲","-"))),ROUND(VALUE(SUBSTITUTE(実質収支比率等に係る経年分析!F$49,"▲","-")),2),NA())</f>
        <v>2.48</v>
      </c>
      <c r="C21" s="159">
        <f>IF(ISNUMBER(VALUE(SUBSTITUTE(実質収支比率等に係る経年分析!G$49,"▲","-"))),ROUND(VALUE(SUBSTITUTE(実質収支比率等に係る経年分析!G$49,"▲","-")),2),NA())</f>
        <v>-0.86</v>
      </c>
      <c r="D21" s="159">
        <f>IF(ISNUMBER(VALUE(SUBSTITUTE(実質収支比率等に係る経年分析!H$49,"▲","-"))),ROUND(VALUE(SUBSTITUTE(実質収支比率等に係る経年分析!H$49,"▲","-")),2),NA())</f>
        <v>-1.36</v>
      </c>
      <c r="E21" s="159">
        <f>IF(ISNUMBER(VALUE(SUBSTITUTE(実質収支比率等に係る経年分析!I$49,"▲","-"))),ROUND(VALUE(SUBSTITUTE(実質収支比率等に係る経年分析!I$49,"▲","-")),2),NA())</f>
        <v>0.75</v>
      </c>
      <c r="F21" s="159">
        <f>IF(ISNUMBER(VALUE(SUBSTITUTE(実質収支比率等に係る経年分析!J$49,"▲","-"))),ROUND(VALUE(SUBSTITUTE(実質収支比率等に係る経年分析!J$49,"▲","-")),2),NA())</f>
        <v>-3.38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0.17</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0.14000000000000001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0.14000000000000001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0.16</v>
      </c>
    </row>
    <row r="30" spans="1:11" x14ac:dyDescent="0.15">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0.67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0.69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1.26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1.46</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1.25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1.71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2.33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2.9</v>
      </c>
    </row>
    <row r="32" spans="1:11" x14ac:dyDescent="0.15">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5.17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5.09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4.87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4.8600000000000003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4.2300000000000004</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2.84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3.94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4.3899999999999997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5.49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6.03</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7.36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7.38</v>
      </c>
    </row>
    <row r="36" spans="1:16" x14ac:dyDescent="0.15">
      <c r="A36" s="160" t="str">
        <f>IF(連結実質赤字比率に係る赤字・黒字の構成分析!C$34="",NA(),連結実質赤字比率に係る赤字・黒字の構成分析!C$34)</f>
        <v>モーターボート競走事業会計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9.17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19.18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7606</v>
      </c>
      <c r="E42" s="161"/>
      <c r="F42" s="161"/>
      <c r="G42" s="161">
        <f>'実質公債費比率（分子）の構造'!L$52</f>
        <v>7921</v>
      </c>
      <c r="H42" s="161"/>
      <c r="I42" s="161"/>
      <c r="J42" s="161">
        <f>'実質公債費比率（分子）の構造'!M$52</f>
        <v>7857</v>
      </c>
      <c r="K42" s="161"/>
      <c r="L42" s="161"/>
      <c r="M42" s="161">
        <f>'実質公債費比率（分子）の構造'!N$52</f>
        <v>7917</v>
      </c>
      <c r="N42" s="161"/>
      <c r="O42" s="161"/>
      <c r="P42" s="161">
        <f>'実質公債費比率（分子）の構造'!O$52</f>
        <v>7924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168</v>
      </c>
      <c r="C44" s="161"/>
      <c r="D44" s="161"/>
      <c r="E44" s="161">
        <f>'実質公債費比率（分子）の構造'!L$50</f>
        <v>108</v>
      </c>
      <c r="F44" s="161"/>
      <c r="G44" s="161"/>
      <c r="H44" s="161">
        <f>'実質公債費比率（分子）の構造'!M$50</f>
        <v>62</v>
      </c>
      <c r="I44" s="161"/>
      <c r="J44" s="161"/>
      <c r="K44" s="161">
        <f>'実質公債費比率（分子）の構造'!N$50</f>
        <v>57</v>
      </c>
      <c r="L44" s="161"/>
      <c r="M44" s="161"/>
      <c r="N44" s="161">
        <f>'実質公債費比率（分子）の構造'!O$50</f>
        <v>46</v>
      </c>
      <c r="O44" s="161"/>
      <c r="P44" s="161"/>
    </row>
    <row r="45" spans="1:16" x14ac:dyDescent="0.15">
      <c r="A45" s="161" t="s">
        <v>60</v>
      </c>
      <c r="B45" s="161">
        <f>'実質公債費比率（分子）の構造'!K$49</f>
        <v>69</v>
      </c>
      <c r="C45" s="161"/>
      <c r="D45" s="161"/>
      <c r="E45" s="161">
        <f>'実質公債費比率（分子）の構造'!L$49</f>
        <v>64</v>
      </c>
      <c r="F45" s="161"/>
      <c r="G45" s="161"/>
      <c r="H45" s="161">
        <f>'実質公債費比率（分子）の構造'!M$49</f>
        <v>67</v>
      </c>
      <c r="I45" s="161"/>
      <c r="J45" s="161"/>
      <c r="K45" s="161">
        <f>'実質公債費比率（分子）の構造'!N$49</f>
        <v>69</v>
      </c>
      <c r="L45" s="161"/>
      <c r="M45" s="161"/>
      <c r="N45" s="161">
        <f>'実質公債費比率（分子）の構造'!O$49</f>
        <v>81</v>
      </c>
      <c r="O45" s="161"/>
      <c r="P45" s="161"/>
    </row>
    <row r="46" spans="1:16" x14ac:dyDescent="0.15">
      <c r="A46" s="161" t="s">
        <v>61</v>
      </c>
      <c r="B46" s="161">
        <f>'実質公債費比率（分子）の構造'!K$48</f>
        <v>2685</v>
      </c>
      <c r="C46" s="161"/>
      <c r="D46" s="161"/>
      <c r="E46" s="161">
        <f>'実質公債費比率（分子）の構造'!L$48</f>
        <v>2591</v>
      </c>
      <c r="F46" s="161"/>
      <c r="G46" s="161"/>
      <c r="H46" s="161">
        <f>'実質公債費比率（分子）の構造'!M$48</f>
        <v>2619</v>
      </c>
      <c r="I46" s="161"/>
      <c r="J46" s="161"/>
      <c r="K46" s="161">
        <f>'実質公債費比率（分子）の構造'!N$48</f>
        <v>2403</v>
      </c>
      <c r="L46" s="161"/>
      <c r="M46" s="161"/>
      <c r="N46" s="161">
        <f>'実質公債費比率（分子）の構造'!O$48</f>
        <v>2408</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7277</v>
      </c>
      <c r="C49" s="161"/>
      <c r="D49" s="161"/>
      <c r="E49" s="161">
        <f>'実質公債費比率（分子）の構造'!L$45</f>
        <v>7666</v>
      </c>
      <c r="F49" s="161"/>
      <c r="G49" s="161"/>
      <c r="H49" s="161">
        <f>'実質公債費比率（分子）の構造'!M$45</f>
        <v>7467</v>
      </c>
      <c r="I49" s="161"/>
      <c r="J49" s="161"/>
      <c r="K49" s="161">
        <f>'実質公債費比率（分子）の構造'!N$45</f>
        <v>7625</v>
      </c>
      <c r="L49" s="161"/>
      <c r="M49" s="161"/>
      <c r="N49" s="161">
        <f>'実質公債費比率（分子）の構造'!O$45</f>
        <v>7830</v>
      </c>
      <c r="O49" s="161"/>
      <c r="P49" s="161"/>
    </row>
    <row r="50" spans="1:16" x14ac:dyDescent="0.15">
      <c r="A50" s="161" t="s">
        <v>64</v>
      </c>
      <c r="B50" s="161" t="e">
        <f>NA()</f>
        <v>#N/A</v>
      </c>
      <c r="C50" s="161">
        <f>IF(ISNUMBER('実質公債費比率（分子）の構造'!K$53),'実質公債費比率（分子）の構造'!K$53,NA())</f>
        <v>2593</v>
      </c>
      <c r="D50" s="161" t="e">
        <f>NA()</f>
        <v>#N/A</v>
      </c>
      <c r="E50" s="161" t="e">
        <f>NA()</f>
        <v>#N/A</v>
      </c>
      <c r="F50" s="161">
        <f>IF(ISNUMBER('実質公債費比率（分子）の構造'!L$53),'実質公債費比率（分子）の構造'!L$53,NA())</f>
        <v>2508</v>
      </c>
      <c r="G50" s="161" t="e">
        <f>NA()</f>
        <v>#N/A</v>
      </c>
      <c r="H50" s="161" t="e">
        <f>NA()</f>
        <v>#N/A</v>
      </c>
      <c r="I50" s="161">
        <f>IF(ISNUMBER('実質公債費比率（分子）の構造'!M$53),'実質公債費比率（分子）の構造'!M$53,NA())</f>
        <v>2358</v>
      </c>
      <c r="J50" s="161" t="e">
        <f>NA()</f>
        <v>#N/A</v>
      </c>
      <c r="K50" s="161" t="e">
        <f>NA()</f>
        <v>#N/A</v>
      </c>
      <c r="L50" s="161">
        <f>IF(ISNUMBER('実質公債費比率（分子）の構造'!N$53),'実質公債費比率（分子）の構造'!N$53,NA())</f>
        <v>2237</v>
      </c>
      <c r="M50" s="161" t="e">
        <f>NA()</f>
        <v>#N/A</v>
      </c>
      <c r="N50" s="161" t="e">
        <f>NA()</f>
        <v>#N/A</v>
      </c>
      <c r="O50" s="161">
        <f>IF(ISNUMBER('実質公債費比率（分子）の構造'!O$53),'実質公債費比率（分子）の構造'!O$53,NA())</f>
        <v>2441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73717</v>
      </c>
      <c r="E56" s="160"/>
      <c r="F56" s="160"/>
      <c r="G56" s="160">
        <f>'将来負担比率（分子）の構造'!J$52</f>
        <v>74475</v>
      </c>
      <c r="H56" s="160"/>
      <c r="I56" s="160"/>
      <c r="J56" s="160">
        <f>'将来負担比率（分子）の構造'!K$52</f>
        <v>75206</v>
      </c>
      <c r="K56" s="160"/>
      <c r="L56" s="160"/>
      <c r="M56" s="160">
        <f>'将来負担比率（分子）の構造'!L$52</f>
        <v>74352</v>
      </c>
      <c r="N56" s="160"/>
      <c r="O56" s="160"/>
      <c r="P56" s="160">
        <f>'将来負担比率（分子）の構造'!M$52</f>
        <v>74852</v>
      </c>
    </row>
    <row r="57" spans="1:16" x14ac:dyDescent="0.15">
      <c r="A57" s="160" t="s">
        <v>36</v>
      </c>
      <c r="B57" s="160"/>
      <c r="C57" s="160"/>
      <c r="D57" s="160">
        <f>'将来負担比率（分子）の構造'!I$51</f>
        <v>15196</v>
      </c>
      <c r="E57" s="160"/>
      <c r="F57" s="160"/>
      <c r="G57" s="160">
        <f>'将来負担比率（分子）の構造'!J$51</f>
        <v>14646</v>
      </c>
      <c r="H57" s="160"/>
      <c r="I57" s="160"/>
      <c r="J57" s="160">
        <f>'将来負担比率（分子）の構造'!K$51</f>
        <v>14615</v>
      </c>
      <c r="K57" s="160"/>
      <c r="L57" s="160"/>
      <c r="M57" s="160">
        <f>'将来負担比率（分子）の構造'!L$51</f>
        <v>14482</v>
      </c>
      <c r="N57" s="160"/>
      <c r="O57" s="160"/>
      <c r="P57" s="160">
        <f>'将来負担比率（分子）の構造'!M$51</f>
        <v>13791</v>
      </c>
    </row>
    <row r="58" spans="1:16" x14ac:dyDescent="0.15">
      <c r="A58" s="160" t="s">
        <v>35</v>
      </c>
      <c r="B58" s="160"/>
      <c r="C58" s="160"/>
      <c r="D58" s="160">
        <f>'将来負担比率（分子）の構造'!I$50</f>
        <v>8576</v>
      </c>
      <c r="E58" s="160"/>
      <c r="F58" s="160"/>
      <c r="G58" s="160">
        <f>'将来負担比率（分子）の構造'!J$50</f>
        <v>9146</v>
      </c>
      <c r="H58" s="160"/>
      <c r="I58" s="160"/>
      <c r="J58" s="160">
        <f>'将来負担比率（分子）の構造'!K$50</f>
        <v>8903</v>
      </c>
      <c r="K58" s="160"/>
      <c r="L58" s="160"/>
      <c r="M58" s="160">
        <f>'将来負担比率（分子）の構造'!L$50</f>
        <v>10975</v>
      </c>
      <c r="N58" s="160"/>
      <c r="O58" s="160"/>
      <c r="P58" s="160">
        <f>'将来負担比率（分子）の構造'!M$50</f>
        <v>8975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111</v>
      </c>
      <c r="C61" s="160"/>
      <c r="D61" s="160"/>
      <c r="E61" s="160">
        <f>'将来負担比率（分子）の構造'!J$46</f>
        <v>134</v>
      </c>
      <c r="F61" s="160"/>
      <c r="G61" s="160"/>
      <c r="H61" s="160">
        <f>'将来負担比率（分子）の構造'!K$46</f>
        <v>107</v>
      </c>
      <c r="I61" s="160"/>
      <c r="J61" s="160"/>
      <c r="K61" s="160">
        <f>'将来負担比率（分子）の構造'!L$46</f>
        <v>107</v>
      </c>
      <c r="L61" s="160"/>
      <c r="M61" s="160"/>
      <c r="N61" s="160">
        <f>'将来負担比率（分子）の構造'!M$46</f>
        <v>135</v>
      </c>
      <c r="O61" s="160"/>
      <c r="P61" s="160"/>
    </row>
    <row r="62" spans="1:16" x14ac:dyDescent="0.15">
      <c r="A62" s="160" t="s">
        <v>29</v>
      </c>
      <c r="B62" s="160">
        <f>'将来負担比率（分子）の構造'!I$45</f>
        <v>12311</v>
      </c>
      <c r="C62" s="160"/>
      <c r="D62" s="160"/>
      <c r="E62" s="160">
        <f>'将来負担比率（分子）の構造'!J$45</f>
        <v>11208</v>
      </c>
      <c r="F62" s="160"/>
      <c r="G62" s="160"/>
      <c r="H62" s="160">
        <f>'将来負担比率（分子）の構造'!K$45</f>
        <v>10788</v>
      </c>
      <c r="I62" s="160"/>
      <c r="J62" s="160"/>
      <c r="K62" s="160">
        <f>'将来負担比率（分子）の構造'!L$45</f>
        <v>10813</v>
      </c>
      <c r="L62" s="160"/>
      <c r="M62" s="160"/>
      <c r="N62" s="160">
        <f>'将来負担比率（分子）の構造'!M$45</f>
        <v>10561</v>
      </c>
      <c r="O62" s="160"/>
      <c r="P62" s="160"/>
    </row>
    <row r="63" spans="1:16" x14ac:dyDescent="0.15">
      <c r="A63" s="160" t="s">
        <v>28</v>
      </c>
      <c r="B63" s="160">
        <f>'将来負担比率（分子）の構造'!I$44</f>
        <v>659</v>
      </c>
      <c r="C63" s="160"/>
      <c r="D63" s="160"/>
      <c r="E63" s="160">
        <f>'将来負担比率（分子）の構造'!J$44</f>
        <v>1001</v>
      </c>
      <c r="F63" s="160"/>
      <c r="G63" s="160"/>
      <c r="H63" s="160">
        <f>'将来負担比率（分子）の構造'!K$44</f>
        <v>1923</v>
      </c>
      <c r="I63" s="160"/>
      <c r="J63" s="160"/>
      <c r="K63" s="160">
        <f>'将来負担比率（分子）の構造'!L$44</f>
        <v>2632</v>
      </c>
      <c r="L63" s="160"/>
      <c r="M63" s="160"/>
      <c r="N63" s="160">
        <f>'将来負担比率（分子）の構造'!M$44</f>
        <v>2570</v>
      </c>
      <c r="O63" s="160"/>
      <c r="P63" s="160"/>
    </row>
    <row r="64" spans="1:16" x14ac:dyDescent="0.15">
      <c r="A64" s="160" t="s">
        <v>27</v>
      </c>
      <c r="B64" s="160">
        <f>'将来負担比率（分子）の構造'!I$43</f>
        <v>24431</v>
      </c>
      <c r="C64" s="160"/>
      <c r="D64" s="160"/>
      <c r="E64" s="160">
        <f>'将来負担比率（分子）の構造'!J$43</f>
        <v>23789</v>
      </c>
      <c r="F64" s="160"/>
      <c r="G64" s="160"/>
      <c r="H64" s="160">
        <f>'将来負担比率（分子）の構造'!K$43</f>
        <v>22930</v>
      </c>
      <c r="I64" s="160"/>
      <c r="J64" s="160"/>
      <c r="K64" s="160">
        <f>'将来負担比率（分子）の構造'!L$43</f>
        <v>19808</v>
      </c>
      <c r="L64" s="160"/>
      <c r="M64" s="160"/>
      <c r="N64" s="160">
        <f>'将来負担比率（分子）の構造'!M$43</f>
        <v>18765</v>
      </c>
      <c r="O64" s="160"/>
      <c r="P64" s="160"/>
    </row>
    <row r="65" spans="1:16" x14ac:dyDescent="0.15">
      <c r="A65" s="160" t="s">
        <v>26</v>
      </c>
      <c r="B65" s="160">
        <f>'将来負担比率（分子）の構造'!I$42</f>
        <v>3296</v>
      </c>
      <c r="C65" s="160"/>
      <c r="D65" s="160"/>
      <c r="E65" s="160">
        <f>'将来負担比率（分子）の構造'!J$42</f>
        <v>3127</v>
      </c>
      <c r="F65" s="160"/>
      <c r="G65" s="160"/>
      <c r="H65" s="160">
        <f>'将来負担比率（分子）の構造'!K$42</f>
        <v>3080</v>
      </c>
      <c r="I65" s="160"/>
      <c r="J65" s="160"/>
      <c r="K65" s="160">
        <f>'将来負担比率（分子）の構造'!L$42</f>
        <v>2948</v>
      </c>
      <c r="L65" s="160"/>
      <c r="M65" s="160"/>
      <c r="N65" s="160">
        <f>'将来負担比率（分子）の構造'!M$42</f>
        <v>2995</v>
      </c>
      <c r="O65" s="160"/>
      <c r="P65" s="160"/>
    </row>
    <row r="66" spans="1:16" x14ac:dyDescent="0.15">
      <c r="A66" s="160" t="s">
        <v>25</v>
      </c>
      <c r="B66" s="160">
        <f>'将来負担比率（分子）の構造'!I$41</f>
        <v>82815</v>
      </c>
      <c r="C66" s="160"/>
      <c r="D66" s="160"/>
      <c r="E66" s="160">
        <f>'将来負担比率（分子）の構造'!J$41</f>
        <v>85883</v>
      </c>
      <c r="F66" s="160"/>
      <c r="G66" s="160"/>
      <c r="H66" s="160">
        <f>'将来負担比率（分子）の構造'!K$41</f>
        <v>87367</v>
      </c>
      <c r="I66" s="160"/>
      <c r="J66" s="160"/>
      <c r="K66" s="160">
        <f>'将来負担比率（分子）の構造'!L$41</f>
        <v>86566</v>
      </c>
      <c r="L66" s="160"/>
      <c r="M66" s="160"/>
      <c r="N66" s="160">
        <f>'将来負担比率（分子）の構造'!M$41</f>
        <v>89298</v>
      </c>
      <c r="O66" s="160"/>
      <c r="P66" s="160"/>
    </row>
    <row r="67" spans="1:16" x14ac:dyDescent="0.15">
      <c r="A67" s="160" t="s">
        <v>68</v>
      </c>
      <c r="B67" s="160" t="e">
        <f>NA()</f>
        <v>#N/A</v>
      </c>
      <c r="C67" s="160">
        <f>IF(ISNUMBER('将来負担比率（分子）の構造'!I$53), IF('将来負担比率（分子）の構造'!I$53 &lt; 0, 0, '将来負担比率（分子）の構造'!I$53), NA())</f>
        <v>26133</v>
      </c>
      <c r="D67" s="160" t="e">
        <f>NA()</f>
        <v>#N/A</v>
      </c>
      <c r="E67" s="160" t="e">
        <f>NA()</f>
        <v>#N/A</v>
      </c>
      <c r="F67" s="160">
        <f>IF(ISNUMBER('将来負担比率（分子）の構造'!J$53), IF('将来負担比率（分子）の構造'!J$53 &lt; 0, 0, '将来負担比率（分子）の構造'!J$53), NA())</f>
        <v>26875</v>
      </c>
      <c r="G67" s="160" t="e">
        <f>NA()</f>
        <v>#N/A</v>
      </c>
      <c r="H67" s="160" t="e">
        <f>NA()</f>
        <v>#N/A</v>
      </c>
      <c r="I67" s="160">
        <f>IF(ISNUMBER('将来負担比率（分子）の構造'!K$53), IF('将来負担比率（分子）の構造'!K$53 &lt; 0, 0, '将来負担比率（分子）の構造'!K$53), NA())</f>
        <v>27471</v>
      </c>
      <c r="J67" s="160" t="e">
        <f>NA()</f>
        <v>#N/A</v>
      </c>
      <c r="K67" s="160" t="e">
        <f>NA()</f>
        <v>#N/A</v>
      </c>
      <c r="L67" s="160">
        <f>IF(ISNUMBER('将来負担比率（分子）の構造'!L$53), IF('将来負担比率（分子）の構造'!L$53 &lt; 0, 0, '将来負担比率（分子）の構造'!L$53), NA())</f>
        <v>23064</v>
      </c>
      <c r="M67" s="160" t="e">
        <f>NA()</f>
        <v>#N/A</v>
      </c>
      <c r="N67" s="160" t="e">
        <f>NA()</f>
        <v>#N/A</v>
      </c>
      <c r="O67" s="160">
        <f>IF(ISNUMBER('将来負担比率（分子）の構造'!M$53), IF('将来負担比率（分子）の構造'!M$53 &lt; 0, 0, '将来負担比率（分子）の構造'!M$53), NA())</f>
        <v>26707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4318</v>
      </c>
      <c r="C72" s="164">
        <f>基金残高に係る経年分析!G55</f>
        <v>5322</v>
      </c>
      <c r="D72" s="164">
        <f>基金残高に係る経年分析!H55</f>
        <v>3495</v>
      </c>
    </row>
    <row r="73" spans="1:16" x14ac:dyDescent="0.15">
      <c r="A73" s="163" t="s">
        <v>71</v>
      </c>
      <c r="B73" s="164">
        <f>基金残高に係る経年分析!F56</f>
        <v>1175</v>
      </c>
      <c r="C73" s="164">
        <f>基金残高に係る経年分析!G56</f>
        <v>1185</v>
      </c>
      <c r="D73" s="164">
        <f>基金残高に係る経年分析!H56</f>
        <v>1125</v>
      </c>
    </row>
    <row r="74" spans="1:16" x14ac:dyDescent="0.15">
      <c r="A74" s="163" t="s">
        <v>72</v>
      </c>
      <c r="B74" s="164">
        <f>基金残高に係る経年分析!F57</f>
        <v>6342</v>
      </c>
      <c r="C74" s="164">
        <f>基金残高に係る経年分析!G57</f>
        <v>6759</v>
      </c>
      <c r="D74" s="164">
        <f>基金残高に係る経年分析!H57</f>
        <v>5455</v>
      </c>
    </row>
  </sheetData>
  <sheetProtection algorithmName="SHA-512" hashValue="TSmiFrjxDGDdwIJXhJClPutO5FobeZBmB1MONf4O2qorfqZmiry9BhzX1mPcJ75ceOzL+LxsZnfBqsvQ9sD7Jw==" saltValue="8ifdh55+g9Vs8hiJK5spQ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220</v>
      </c>
      <c r="C5" s="703"/>
      <c r="D5" s="703"/>
      <c r="E5" s="703"/>
      <c r="F5" s="703"/>
      <c r="G5" s="703"/>
      <c r="H5" s="703"/>
      <c r="I5" s="703"/>
      <c r="J5" s="703"/>
      <c r="K5" s="703"/>
      <c r="L5" s="703"/>
      <c r="M5" s="703"/>
      <c r="N5" s="703"/>
      <c r="O5" s="703"/>
      <c r="P5" s="703"/>
      <c r="Q5" s="704"/>
      <c r="R5" s="668">
        <v>26105809</v>
      </c>
      <c r="S5" s="669"/>
      <c r="T5" s="669"/>
      <c r="U5" s="669"/>
      <c r="V5" s="669"/>
      <c r="W5" s="669"/>
      <c r="X5" s="669"/>
      <c r="Y5" s="715"/>
      <c r="Z5" s="733">
        <v>35.4</v>
      </c>
      <c r="AA5" s="733"/>
      <c r="AB5" s="733"/>
      <c r="AC5" s="733"/>
      <c r="AD5" s="734">
        <v>25032755</v>
      </c>
      <c r="AE5" s="734"/>
      <c r="AF5" s="734"/>
      <c r="AG5" s="734"/>
      <c r="AH5" s="734"/>
      <c r="AI5" s="734"/>
      <c r="AJ5" s="734"/>
      <c r="AK5" s="734"/>
      <c r="AL5" s="716">
        <v>71.099999999999994</v>
      </c>
      <c r="AM5" s="685"/>
      <c r="AN5" s="685"/>
      <c r="AO5" s="717"/>
      <c r="AP5" s="702" t="s">
        <v>221</v>
      </c>
      <c r="AQ5" s="703"/>
      <c r="AR5" s="703"/>
      <c r="AS5" s="703"/>
      <c r="AT5" s="703"/>
      <c r="AU5" s="703"/>
      <c r="AV5" s="703"/>
      <c r="AW5" s="703"/>
      <c r="AX5" s="703"/>
      <c r="AY5" s="703"/>
      <c r="AZ5" s="703"/>
      <c r="BA5" s="703"/>
      <c r="BB5" s="703"/>
      <c r="BC5" s="703"/>
      <c r="BD5" s="703"/>
      <c r="BE5" s="703"/>
      <c r="BF5" s="704"/>
      <c r="BG5" s="603">
        <v>25030957</v>
      </c>
      <c r="BH5" s="606"/>
      <c r="BI5" s="606"/>
      <c r="BJ5" s="606"/>
      <c r="BK5" s="606"/>
      <c r="BL5" s="606"/>
      <c r="BM5" s="606"/>
      <c r="BN5" s="607"/>
      <c r="BO5" s="665">
        <v>95.9</v>
      </c>
      <c r="BP5" s="665"/>
      <c r="BQ5" s="665"/>
      <c r="BR5" s="665"/>
      <c r="BS5" s="666">
        <v>660369</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x14ac:dyDescent="0.15">
      <c r="B6" s="600" t="s">
        <v>225</v>
      </c>
      <c r="C6" s="601"/>
      <c r="D6" s="601"/>
      <c r="E6" s="601"/>
      <c r="F6" s="601"/>
      <c r="G6" s="601"/>
      <c r="H6" s="601"/>
      <c r="I6" s="601"/>
      <c r="J6" s="601"/>
      <c r="K6" s="601"/>
      <c r="L6" s="601"/>
      <c r="M6" s="601"/>
      <c r="N6" s="601"/>
      <c r="O6" s="601"/>
      <c r="P6" s="601"/>
      <c r="Q6" s="602"/>
      <c r="R6" s="603">
        <v>576896</v>
      </c>
      <c r="S6" s="606"/>
      <c r="T6" s="606"/>
      <c r="U6" s="606"/>
      <c r="V6" s="606"/>
      <c r="W6" s="606"/>
      <c r="X6" s="606"/>
      <c r="Y6" s="607"/>
      <c r="Z6" s="665">
        <v>0.8</v>
      </c>
      <c r="AA6" s="665"/>
      <c r="AB6" s="665"/>
      <c r="AC6" s="665"/>
      <c r="AD6" s="666">
        <v>576896</v>
      </c>
      <c r="AE6" s="666"/>
      <c r="AF6" s="666"/>
      <c r="AG6" s="666"/>
      <c r="AH6" s="666"/>
      <c r="AI6" s="666"/>
      <c r="AJ6" s="666"/>
      <c r="AK6" s="666"/>
      <c r="AL6" s="608">
        <v>1.6</v>
      </c>
      <c r="AM6" s="609"/>
      <c r="AN6" s="609"/>
      <c r="AO6" s="667"/>
      <c r="AP6" s="600" t="s">
        <v>226</v>
      </c>
      <c r="AQ6" s="601"/>
      <c r="AR6" s="601"/>
      <c r="AS6" s="601"/>
      <c r="AT6" s="601"/>
      <c r="AU6" s="601"/>
      <c r="AV6" s="601"/>
      <c r="AW6" s="601"/>
      <c r="AX6" s="601"/>
      <c r="AY6" s="601"/>
      <c r="AZ6" s="601"/>
      <c r="BA6" s="601"/>
      <c r="BB6" s="601"/>
      <c r="BC6" s="601"/>
      <c r="BD6" s="601"/>
      <c r="BE6" s="601"/>
      <c r="BF6" s="602"/>
      <c r="BG6" s="603">
        <v>25030957</v>
      </c>
      <c r="BH6" s="606"/>
      <c r="BI6" s="606"/>
      <c r="BJ6" s="606"/>
      <c r="BK6" s="606"/>
      <c r="BL6" s="606"/>
      <c r="BM6" s="606"/>
      <c r="BN6" s="607"/>
      <c r="BO6" s="665">
        <v>95.9</v>
      </c>
      <c r="BP6" s="665"/>
      <c r="BQ6" s="665"/>
      <c r="BR6" s="665"/>
      <c r="BS6" s="666">
        <v>660369</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380182</v>
      </c>
      <c r="CS6" s="606"/>
      <c r="CT6" s="606"/>
      <c r="CU6" s="606"/>
      <c r="CV6" s="606"/>
      <c r="CW6" s="606"/>
      <c r="CX6" s="606"/>
      <c r="CY6" s="607"/>
      <c r="CZ6" s="716">
        <v>0.5</v>
      </c>
      <c r="DA6" s="685"/>
      <c r="DB6" s="685"/>
      <c r="DC6" s="719"/>
      <c r="DD6" s="611" t="s">
        <v>228</v>
      </c>
      <c r="DE6" s="606"/>
      <c r="DF6" s="606"/>
      <c r="DG6" s="606"/>
      <c r="DH6" s="606"/>
      <c r="DI6" s="606"/>
      <c r="DJ6" s="606"/>
      <c r="DK6" s="606"/>
      <c r="DL6" s="606"/>
      <c r="DM6" s="606"/>
      <c r="DN6" s="606"/>
      <c r="DO6" s="606"/>
      <c r="DP6" s="607"/>
      <c r="DQ6" s="611">
        <v>378858</v>
      </c>
      <c r="DR6" s="606"/>
      <c r="DS6" s="606"/>
      <c r="DT6" s="606"/>
      <c r="DU6" s="606"/>
      <c r="DV6" s="606"/>
      <c r="DW6" s="606"/>
      <c r="DX6" s="606"/>
      <c r="DY6" s="606"/>
      <c r="DZ6" s="606"/>
      <c r="EA6" s="606"/>
      <c r="EB6" s="606"/>
      <c r="EC6" s="646"/>
    </row>
    <row r="7" spans="2:143" ht="11.25" customHeight="1" x14ac:dyDescent="0.15">
      <c r="B7" s="600" t="s">
        <v>229</v>
      </c>
      <c r="C7" s="601"/>
      <c r="D7" s="601"/>
      <c r="E7" s="601"/>
      <c r="F7" s="601"/>
      <c r="G7" s="601"/>
      <c r="H7" s="601"/>
      <c r="I7" s="601"/>
      <c r="J7" s="601"/>
      <c r="K7" s="601"/>
      <c r="L7" s="601"/>
      <c r="M7" s="601"/>
      <c r="N7" s="601"/>
      <c r="O7" s="601"/>
      <c r="P7" s="601"/>
      <c r="Q7" s="602"/>
      <c r="R7" s="603">
        <v>54136</v>
      </c>
      <c r="S7" s="606"/>
      <c r="T7" s="606"/>
      <c r="U7" s="606"/>
      <c r="V7" s="606"/>
      <c r="W7" s="606"/>
      <c r="X7" s="606"/>
      <c r="Y7" s="607"/>
      <c r="Z7" s="665">
        <v>0.1</v>
      </c>
      <c r="AA7" s="665"/>
      <c r="AB7" s="665"/>
      <c r="AC7" s="665"/>
      <c r="AD7" s="666">
        <v>54136</v>
      </c>
      <c r="AE7" s="666"/>
      <c r="AF7" s="666"/>
      <c r="AG7" s="666"/>
      <c r="AH7" s="666"/>
      <c r="AI7" s="666"/>
      <c r="AJ7" s="666"/>
      <c r="AK7" s="666"/>
      <c r="AL7" s="608">
        <v>0.2</v>
      </c>
      <c r="AM7" s="609"/>
      <c r="AN7" s="609"/>
      <c r="AO7" s="667"/>
      <c r="AP7" s="600" t="s">
        <v>230</v>
      </c>
      <c r="AQ7" s="601"/>
      <c r="AR7" s="601"/>
      <c r="AS7" s="601"/>
      <c r="AT7" s="601"/>
      <c r="AU7" s="601"/>
      <c r="AV7" s="601"/>
      <c r="AW7" s="601"/>
      <c r="AX7" s="601"/>
      <c r="AY7" s="601"/>
      <c r="AZ7" s="601"/>
      <c r="BA7" s="601"/>
      <c r="BB7" s="601"/>
      <c r="BC7" s="601"/>
      <c r="BD7" s="601"/>
      <c r="BE7" s="601"/>
      <c r="BF7" s="602"/>
      <c r="BG7" s="603">
        <v>11373325</v>
      </c>
      <c r="BH7" s="606"/>
      <c r="BI7" s="606"/>
      <c r="BJ7" s="606"/>
      <c r="BK7" s="606"/>
      <c r="BL7" s="606"/>
      <c r="BM7" s="606"/>
      <c r="BN7" s="607"/>
      <c r="BO7" s="665">
        <v>43.6</v>
      </c>
      <c r="BP7" s="665"/>
      <c r="BQ7" s="665"/>
      <c r="BR7" s="665"/>
      <c r="BS7" s="666">
        <v>660369</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14121152</v>
      </c>
      <c r="CS7" s="606"/>
      <c r="CT7" s="606"/>
      <c r="CU7" s="606"/>
      <c r="CV7" s="606"/>
      <c r="CW7" s="606"/>
      <c r="CX7" s="606"/>
      <c r="CY7" s="607"/>
      <c r="CZ7" s="665">
        <v>20</v>
      </c>
      <c r="DA7" s="665"/>
      <c r="DB7" s="665"/>
      <c r="DC7" s="665"/>
      <c r="DD7" s="611">
        <v>6287603</v>
      </c>
      <c r="DE7" s="606"/>
      <c r="DF7" s="606"/>
      <c r="DG7" s="606"/>
      <c r="DH7" s="606"/>
      <c r="DI7" s="606"/>
      <c r="DJ7" s="606"/>
      <c r="DK7" s="606"/>
      <c r="DL7" s="606"/>
      <c r="DM7" s="606"/>
      <c r="DN7" s="606"/>
      <c r="DO7" s="606"/>
      <c r="DP7" s="607"/>
      <c r="DQ7" s="611">
        <v>7089061</v>
      </c>
      <c r="DR7" s="606"/>
      <c r="DS7" s="606"/>
      <c r="DT7" s="606"/>
      <c r="DU7" s="606"/>
      <c r="DV7" s="606"/>
      <c r="DW7" s="606"/>
      <c r="DX7" s="606"/>
      <c r="DY7" s="606"/>
      <c r="DZ7" s="606"/>
      <c r="EA7" s="606"/>
      <c r="EB7" s="606"/>
      <c r="EC7" s="646"/>
    </row>
    <row r="8" spans="2:143" ht="11.25" customHeight="1" x14ac:dyDescent="0.15">
      <c r="B8" s="600" t="s">
        <v>232</v>
      </c>
      <c r="C8" s="601"/>
      <c r="D8" s="601"/>
      <c r="E8" s="601"/>
      <c r="F8" s="601"/>
      <c r="G8" s="601"/>
      <c r="H8" s="601"/>
      <c r="I8" s="601"/>
      <c r="J8" s="601"/>
      <c r="K8" s="601"/>
      <c r="L8" s="601"/>
      <c r="M8" s="601"/>
      <c r="N8" s="601"/>
      <c r="O8" s="601"/>
      <c r="P8" s="601"/>
      <c r="Q8" s="602"/>
      <c r="R8" s="603">
        <v>99491</v>
      </c>
      <c r="S8" s="606"/>
      <c r="T8" s="606"/>
      <c r="U8" s="606"/>
      <c r="V8" s="606"/>
      <c r="W8" s="606"/>
      <c r="X8" s="606"/>
      <c r="Y8" s="607"/>
      <c r="Z8" s="665">
        <v>0.1</v>
      </c>
      <c r="AA8" s="665"/>
      <c r="AB8" s="665"/>
      <c r="AC8" s="665"/>
      <c r="AD8" s="666">
        <v>99491</v>
      </c>
      <c r="AE8" s="666"/>
      <c r="AF8" s="666"/>
      <c r="AG8" s="666"/>
      <c r="AH8" s="666"/>
      <c r="AI8" s="666"/>
      <c r="AJ8" s="666"/>
      <c r="AK8" s="666"/>
      <c r="AL8" s="608">
        <v>0.3</v>
      </c>
      <c r="AM8" s="609"/>
      <c r="AN8" s="609"/>
      <c r="AO8" s="667"/>
      <c r="AP8" s="600" t="s">
        <v>233</v>
      </c>
      <c r="AQ8" s="601"/>
      <c r="AR8" s="601"/>
      <c r="AS8" s="601"/>
      <c r="AT8" s="601"/>
      <c r="AU8" s="601"/>
      <c r="AV8" s="601"/>
      <c r="AW8" s="601"/>
      <c r="AX8" s="601"/>
      <c r="AY8" s="601"/>
      <c r="AZ8" s="601"/>
      <c r="BA8" s="601"/>
      <c r="BB8" s="601"/>
      <c r="BC8" s="601"/>
      <c r="BD8" s="601"/>
      <c r="BE8" s="601"/>
      <c r="BF8" s="602"/>
      <c r="BG8" s="603">
        <v>243800</v>
      </c>
      <c r="BH8" s="606"/>
      <c r="BI8" s="606"/>
      <c r="BJ8" s="606"/>
      <c r="BK8" s="606"/>
      <c r="BL8" s="606"/>
      <c r="BM8" s="606"/>
      <c r="BN8" s="607"/>
      <c r="BO8" s="665">
        <v>0.9</v>
      </c>
      <c r="BP8" s="665"/>
      <c r="BQ8" s="665"/>
      <c r="BR8" s="665"/>
      <c r="BS8" s="611" t="s">
        <v>234</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19863501</v>
      </c>
      <c r="CS8" s="606"/>
      <c r="CT8" s="606"/>
      <c r="CU8" s="606"/>
      <c r="CV8" s="606"/>
      <c r="CW8" s="606"/>
      <c r="CX8" s="606"/>
      <c r="CY8" s="607"/>
      <c r="CZ8" s="665">
        <v>28.1</v>
      </c>
      <c r="DA8" s="665"/>
      <c r="DB8" s="665"/>
      <c r="DC8" s="665"/>
      <c r="DD8" s="611">
        <v>267889</v>
      </c>
      <c r="DE8" s="606"/>
      <c r="DF8" s="606"/>
      <c r="DG8" s="606"/>
      <c r="DH8" s="606"/>
      <c r="DI8" s="606"/>
      <c r="DJ8" s="606"/>
      <c r="DK8" s="606"/>
      <c r="DL8" s="606"/>
      <c r="DM8" s="606"/>
      <c r="DN8" s="606"/>
      <c r="DO8" s="606"/>
      <c r="DP8" s="607"/>
      <c r="DQ8" s="611">
        <v>10081480</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105622</v>
      </c>
      <c r="S9" s="606"/>
      <c r="T9" s="606"/>
      <c r="U9" s="606"/>
      <c r="V9" s="606"/>
      <c r="W9" s="606"/>
      <c r="X9" s="606"/>
      <c r="Y9" s="607"/>
      <c r="Z9" s="665">
        <v>0.1</v>
      </c>
      <c r="AA9" s="665"/>
      <c r="AB9" s="665"/>
      <c r="AC9" s="665"/>
      <c r="AD9" s="666">
        <v>105622</v>
      </c>
      <c r="AE9" s="666"/>
      <c r="AF9" s="666"/>
      <c r="AG9" s="666"/>
      <c r="AH9" s="666"/>
      <c r="AI9" s="666"/>
      <c r="AJ9" s="666"/>
      <c r="AK9" s="666"/>
      <c r="AL9" s="608">
        <v>0.3</v>
      </c>
      <c r="AM9" s="609"/>
      <c r="AN9" s="609"/>
      <c r="AO9" s="667"/>
      <c r="AP9" s="600" t="s">
        <v>237</v>
      </c>
      <c r="AQ9" s="601"/>
      <c r="AR9" s="601"/>
      <c r="AS9" s="601"/>
      <c r="AT9" s="601"/>
      <c r="AU9" s="601"/>
      <c r="AV9" s="601"/>
      <c r="AW9" s="601"/>
      <c r="AX9" s="601"/>
      <c r="AY9" s="601"/>
      <c r="AZ9" s="601"/>
      <c r="BA9" s="601"/>
      <c r="BB9" s="601"/>
      <c r="BC9" s="601"/>
      <c r="BD9" s="601"/>
      <c r="BE9" s="601"/>
      <c r="BF9" s="602"/>
      <c r="BG9" s="603">
        <v>7307126</v>
      </c>
      <c r="BH9" s="606"/>
      <c r="BI9" s="606"/>
      <c r="BJ9" s="606"/>
      <c r="BK9" s="606"/>
      <c r="BL9" s="606"/>
      <c r="BM9" s="606"/>
      <c r="BN9" s="607"/>
      <c r="BO9" s="665">
        <v>28</v>
      </c>
      <c r="BP9" s="665"/>
      <c r="BQ9" s="665"/>
      <c r="BR9" s="665"/>
      <c r="BS9" s="611" t="s">
        <v>130</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5389673</v>
      </c>
      <c r="CS9" s="606"/>
      <c r="CT9" s="606"/>
      <c r="CU9" s="606"/>
      <c r="CV9" s="606"/>
      <c r="CW9" s="606"/>
      <c r="CX9" s="606"/>
      <c r="CY9" s="607"/>
      <c r="CZ9" s="665">
        <v>7.6</v>
      </c>
      <c r="DA9" s="665"/>
      <c r="DB9" s="665"/>
      <c r="DC9" s="665"/>
      <c r="DD9" s="611">
        <v>205878</v>
      </c>
      <c r="DE9" s="606"/>
      <c r="DF9" s="606"/>
      <c r="DG9" s="606"/>
      <c r="DH9" s="606"/>
      <c r="DI9" s="606"/>
      <c r="DJ9" s="606"/>
      <c r="DK9" s="606"/>
      <c r="DL9" s="606"/>
      <c r="DM9" s="606"/>
      <c r="DN9" s="606"/>
      <c r="DO9" s="606"/>
      <c r="DP9" s="607"/>
      <c r="DQ9" s="611">
        <v>4875094</v>
      </c>
      <c r="DR9" s="606"/>
      <c r="DS9" s="606"/>
      <c r="DT9" s="606"/>
      <c r="DU9" s="606"/>
      <c r="DV9" s="606"/>
      <c r="DW9" s="606"/>
      <c r="DX9" s="606"/>
      <c r="DY9" s="606"/>
      <c r="DZ9" s="606"/>
      <c r="EA9" s="606"/>
      <c r="EB9" s="606"/>
      <c r="EC9" s="646"/>
    </row>
    <row r="10" spans="2:143" ht="11.25" customHeight="1" x14ac:dyDescent="0.15">
      <c r="B10" s="600" t="s">
        <v>239</v>
      </c>
      <c r="C10" s="601"/>
      <c r="D10" s="601"/>
      <c r="E10" s="601"/>
      <c r="F10" s="601"/>
      <c r="G10" s="601"/>
      <c r="H10" s="601"/>
      <c r="I10" s="601"/>
      <c r="J10" s="601"/>
      <c r="K10" s="601"/>
      <c r="L10" s="601"/>
      <c r="M10" s="601"/>
      <c r="N10" s="601"/>
      <c r="O10" s="601"/>
      <c r="P10" s="601"/>
      <c r="Q10" s="602"/>
      <c r="R10" s="603" t="s">
        <v>234</v>
      </c>
      <c r="S10" s="606"/>
      <c r="T10" s="606"/>
      <c r="U10" s="606"/>
      <c r="V10" s="606"/>
      <c r="W10" s="606"/>
      <c r="X10" s="606"/>
      <c r="Y10" s="607"/>
      <c r="Z10" s="665" t="s">
        <v>234</v>
      </c>
      <c r="AA10" s="665"/>
      <c r="AB10" s="665"/>
      <c r="AC10" s="665"/>
      <c r="AD10" s="666" t="s">
        <v>130</v>
      </c>
      <c r="AE10" s="666"/>
      <c r="AF10" s="666"/>
      <c r="AG10" s="666"/>
      <c r="AH10" s="666"/>
      <c r="AI10" s="666"/>
      <c r="AJ10" s="666"/>
      <c r="AK10" s="666"/>
      <c r="AL10" s="608" t="s">
        <v>234</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495677</v>
      </c>
      <c r="BH10" s="606"/>
      <c r="BI10" s="606"/>
      <c r="BJ10" s="606"/>
      <c r="BK10" s="606"/>
      <c r="BL10" s="606"/>
      <c r="BM10" s="606"/>
      <c r="BN10" s="607"/>
      <c r="BO10" s="665">
        <v>1.9</v>
      </c>
      <c r="BP10" s="665"/>
      <c r="BQ10" s="665"/>
      <c r="BR10" s="665"/>
      <c r="BS10" s="611" t="s">
        <v>228</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51297</v>
      </c>
      <c r="CS10" s="606"/>
      <c r="CT10" s="606"/>
      <c r="CU10" s="606"/>
      <c r="CV10" s="606"/>
      <c r="CW10" s="606"/>
      <c r="CX10" s="606"/>
      <c r="CY10" s="607"/>
      <c r="CZ10" s="665">
        <v>0.1</v>
      </c>
      <c r="DA10" s="665"/>
      <c r="DB10" s="665"/>
      <c r="DC10" s="665"/>
      <c r="DD10" s="611" t="s">
        <v>130</v>
      </c>
      <c r="DE10" s="606"/>
      <c r="DF10" s="606"/>
      <c r="DG10" s="606"/>
      <c r="DH10" s="606"/>
      <c r="DI10" s="606"/>
      <c r="DJ10" s="606"/>
      <c r="DK10" s="606"/>
      <c r="DL10" s="606"/>
      <c r="DM10" s="606"/>
      <c r="DN10" s="606"/>
      <c r="DO10" s="606"/>
      <c r="DP10" s="607"/>
      <c r="DQ10" s="611">
        <v>43023</v>
      </c>
      <c r="DR10" s="606"/>
      <c r="DS10" s="606"/>
      <c r="DT10" s="606"/>
      <c r="DU10" s="606"/>
      <c r="DV10" s="606"/>
      <c r="DW10" s="606"/>
      <c r="DX10" s="606"/>
      <c r="DY10" s="606"/>
      <c r="DZ10" s="606"/>
      <c r="EA10" s="606"/>
      <c r="EB10" s="606"/>
      <c r="EC10" s="646"/>
    </row>
    <row r="11" spans="2:143" ht="11.25" customHeight="1" x14ac:dyDescent="0.15">
      <c r="B11" s="600" t="s">
        <v>242</v>
      </c>
      <c r="C11" s="601"/>
      <c r="D11" s="601"/>
      <c r="E11" s="601"/>
      <c r="F11" s="601"/>
      <c r="G11" s="601"/>
      <c r="H11" s="601"/>
      <c r="I11" s="601"/>
      <c r="J11" s="601"/>
      <c r="K11" s="601"/>
      <c r="L11" s="601"/>
      <c r="M11" s="601"/>
      <c r="N11" s="601"/>
      <c r="O11" s="601"/>
      <c r="P11" s="601"/>
      <c r="Q11" s="602"/>
      <c r="R11" s="603" t="s">
        <v>228</v>
      </c>
      <c r="S11" s="606"/>
      <c r="T11" s="606"/>
      <c r="U11" s="606"/>
      <c r="V11" s="606"/>
      <c r="W11" s="606"/>
      <c r="X11" s="606"/>
      <c r="Y11" s="607"/>
      <c r="Z11" s="665" t="s">
        <v>234</v>
      </c>
      <c r="AA11" s="665"/>
      <c r="AB11" s="665"/>
      <c r="AC11" s="665"/>
      <c r="AD11" s="666" t="s">
        <v>228</v>
      </c>
      <c r="AE11" s="666"/>
      <c r="AF11" s="666"/>
      <c r="AG11" s="666"/>
      <c r="AH11" s="666"/>
      <c r="AI11" s="666"/>
      <c r="AJ11" s="666"/>
      <c r="AK11" s="666"/>
      <c r="AL11" s="608" t="s">
        <v>228</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3326722</v>
      </c>
      <c r="BH11" s="606"/>
      <c r="BI11" s="606"/>
      <c r="BJ11" s="606"/>
      <c r="BK11" s="606"/>
      <c r="BL11" s="606"/>
      <c r="BM11" s="606"/>
      <c r="BN11" s="607"/>
      <c r="BO11" s="665">
        <v>12.7</v>
      </c>
      <c r="BP11" s="665"/>
      <c r="BQ11" s="665"/>
      <c r="BR11" s="665"/>
      <c r="BS11" s="611">
        <v>660369</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1690639</v>
      </c>
      <c r="CS11" s="606"/>
      <c r="CT11" s="606"/>
      <c r="CU11" s="606"/>
      <c r="CV11" s="606"/>
      <c r="CW11" s="606"/>
      <c r="CX11" s="606"/>
      <c r="CY11" s="607"/>
      <c r="CZ11" s="665">
        <v>2.4</v>
      </c>
      <c r="DA11" s="665"/>
      <c r="DB11" s="665"/>
      <c r="DC11" s="665"/>
      <c r="DD11" s="611">
        <v>855695</v>
      </c>
      <c r="DE11" s="606"/>
      <c r="DF11" s="606"/>
      <c r="DG11" s="606"/>
      <c r="DH11" s="606"/>
      <c r="DI11" s="606"/>
      <c r="DJ11" s="606"/>
      <c r="DK11" s="606"/>
      <c r="DL11" s="606"/>
      <c r="DM11" s="606"/>
      <c r="DN11" s="606"/>
      <c r="DO11" s="606"/>
      <c r="DP11" s="607"/>
      <c r="DQ11" s="611">
        <v>822424</v>
      </c>
      <c r="DR11" s="606"/>
      <c r="DS11" s="606"/>
      <c r="DT11" s="606"/>
      <c r="DU11" s="606"/>
      <c r="DV11" s="606"/>
      <c r="DW11" s="606"/>
      <c r="DX11" s="606"/>
      <c r="DY11" s="606"/>
      <c r="DZ11" s="606"/>
      <c r="EA11" s="606"/>
      <c r="EB11" s="606"/>
      <c r="EC11" s="646"/>
    </row>
    <row r="12" spans="2:143" ht="11.25" customHeight="1" x14ac:dyDescent="0.15">
      <c r="B12" s="600" t="s">
        <v>245</v>
      </c>
      <c r="C12" s="601"/>
      <c r="D12" s="601"/>
      <c r="E12" s="601"/>
      <c r="F12" s="601"/>
      <c r="G12" s="601"/>
      <c r="H12" s="601"/>
      <c r="I12" s="601"/>
      <c r="J12" s="601"/>
      <c r="K12" s="601"/>
      <c r="L12" s="601"/>
      <c r="M12" s="601"/>
      <c r="N12" s="601"/>
      <c r="O12" s="601"/>
      <c r="P12" s="601"/>
      <c r="Q12" s="602"/>
      <c r="R12" s="603">
        <v>2585935</v>
      </c>
      <c r="S12" s="606"/>
      <c r="T12" s="606"/>
      <c r="U12" s="606"/>
      <c r="V12" s="606"/>
      <c r="W12" s="606"/>
      <c r="X12" s="606"/>
      <c r="Y12" s="607"/>
      <c r="Z12" s="665">
        <v>3.5</v>
      </c>
      <c r="AA12" s="665"/>
      <c r="AB12" s="665"/>
      <c r="AC12" s="665"/>
      <c r="AD12" s="666">
        <v>2585935</v>
      </c>
      <c r="AE12" s="666"/>
      <c r="AF12" s="666"/>
      <c r="AG12" s="666"/>
      <c r="AH12" s="666"/>
      <c r="AI12" s="666"/>
      <c r="AJ12" s="666"/>
      <c r="AK12" s="666"/>
      <c r="AL12" s="608">
        <v>7.3</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12306331</v>
      </c>
      <c r="BH12" s="606"/>
      <c r="BI12" s="606"/>
      <c r="BJ12" s="606"/>
      <c r="BK12" s="606"/>
      <c r="BL12" s="606"/>
      <c r="BM12" s="606"/>
      <c r="BN12" s="607"/>
      <c r="BO12" s="665">
        <v>47.1</v>
      </c>
      <c r="BP12" s="665"/>
      <c r="BQ12" s="665"/>
      <c r="BR12" s="665"/>
      <c r="BS12" s="611" t="s">
        <v>130</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1848061</v>
      </c>
      <c r="CS12" s="606"/>
      <c r="CT12" s="606"/>
      <c r="CU12" s="606"/>
      <c r="CV12" s="606"/>
      <c r="CW12" s="606"/>
      <c r="CX12" s="606"/>
      <c r="CY12" s="607"/>
      <c r="CZ12" s="665">
        <v>2.6</v>
      </c>
      <c r="DA12" s="665"/>
      <c r="DB12" s="665"/>
      <c r="DC12" s="665"/>
      <c r="DD12" s="611">
        <v>2242</v>
      </c>
      <c r="DE12" s="606"/>
      <c r="DF12" s="606"/>
      <c r="DG12" s="606"/>
      <c r="DH12" s="606"/>
      <c r="DI12" s="606"/>
      <c r="DJ12" s="606"/>
      <c r="DK12" s="606"/>
      <c r="DL12" s="606"/>
      <c r="DM12" s="606"/>
      <c r="DN12" s="606"/>
      <c r="DO12" s="606"/>
      <c r="DP12" s="607"/>
      <c r="DQ12" s="611">
        <v>909189</v>
      </c>
      <c r="DR12" s="606"/>
      <c r="DS12" s="606"/>
      <c r="DT12" s="606"/>
      <c r="DU12" s="606"/>
      <c r="DV12" s="606"/>
      <c r="DW12" s="606"/>
      <c r="DX12" s="606"/>
      <c r="DY12" s="606"/>
      <c r="DZ12" s="606"/>
      <c r="EA12" s="606"/>
      <c r="EB12" s="606"/>
      <c r="EC12" s="646"/>
    </row>
    <row r="13" spans="2:143" ht="11.25" customHeight="1" x14ac:dyDescent="0.15">
      <c r="B13" s="600" t="s">
        <v>248</v>
      </c>
      <c r="C13" s="601"/>
      <c r="D13" s="601"/>
      <c r="E13" s="601"/>
      <c r="F13" s="601"/>
      <c r="G13" s="601"/>
      <c r="H13" s="601"/>
      <c r="I13" s="601"/>
      <c r="J13" s="601"/>
      <c r="K13" s="601"/>
      <c r="L13" s="601"/>
      <c r="M13" s="601"/>
      <c r="N13" s="601"/>
      <c r="O13" s="601"/>
      <c r="P13" s="601"/>
      <c r="Q13" s="602"/>
      <c r="R13" s="603">
        <v>64274</v>
      </c>
      <c r="S13" s="606"/>
      <c r="T13" s="606"/>
      <c r="U13" s="606"/>
      <c r="V13" s="606"/>
      <c r="W13" s="606"/>
      <c r="X13" s="606"/>
      <c r="Y13" s="607"/>
      <c r="Z13" s="665">
        <v>0.1</v>
      </c>
      <c r="AA13" s="665"/>
      <c r="AB13" s="665"/>
      <c r="AC13" s="665"/>
      <c r="AD13" s="666">
        <v>64274</v>
      </c>
      <c r="AE13" s="666"/>
      <c r="AF13" s="666"/>
      <c r="AG13" s="666"/>
      <c r="AH13" s="666"/>
      <c r="AI13" s="666"/>
      <c r="AJ13" s="666"/>
      <c r="AK13" s="666"/>
      <c r="AL13" s="608">
        <v>0.2</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12210431</v>
      </c>
      <c r="BH13" s="606"/>
      <c r="BI13" s="606"/>
      <c r="BJ13" s="606"/>
      <c r="BK13" s="606"/>
      <c r="BL13" s="606"/>
      <c r="BM13" s="606"/>
      <c r="BN13" s="607"/>
      <c r="BO13" s="665">
        <v>46.8</v>
      </c>
      <c r="BP13" s="665"/>
      <c r="BQ13" s="665"/>
      <c r="BR13" s="665"/>
      <c r="BS13" s="611" t="s">
        <v>228</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8871943</v>
      </c>
      <c r="CS13" s="606"/>
      <c r="CT13" s="606"/>
      <c r="CU13" s="606"/>
      <c r="CV13" s="606"/>
      <c r="CW13" s="606"/>
      <c r="CX13" s="606"/>
      <c r="CY13" s="607"/>
      <c r="CZ13" s="665">
        <v>12.5</v>
      </c>
      <c r="DA13" s="665"/>
      <c r="DB13" s="665"/>
      <c r="DC13" s="665"/>
      <c r="DD13" s="611">
        <v>5051310</v>
      </c>
      <c r="DE13" s="606"/>
      <c r="DF13" s="606"/>
      <c r="DG13" s="606"/>
      <c r="DH13" s="606"/>
      <c r="DI13" s="606"/>
      <c r="DJ13" s="606"/>
      <c r="DK13" s="606"/>
      <c r="DL13" s="606"/>
      <c r="DM13" s="606"/>
      <c r="DN13" s="606"/>
      <c r="DO13" s="606"/>
      <c r="DP13" s="607"/>
      <c r="DQ13" s="611">
        <v>4290189</v>
      </c>
      <c r="DR13" s="606"/>
      <c r="DS13" s="606"/>
      <c r="DT13" s="606"/>
      <c r="DU13" s="606"/>
      <c r="DV13" s="606"/>
      <c r="DW13" s="606"/>
      <c r="DX13" s="606"/>
      <c r="DY13" s="606"/>
      <c r="DZ13" s="606"/>
      <c r="EA13" s="606"/>
      <c r="EB13" s="606"/>
      <c r="EC13" s="646"/>
    </row>
    <row r="14" spans="2:143" ht="11.25" customHeight="1" x14ac:dyDescent="0.15">
      <c r="B14" s="600" t="s">
        <v>251</v>
      </c>
      <c r="C14" s="601"/>
      <c r="D14" s="601"/>
      <c r="E14" s="601"/>
      <c r="F14" s="601"/>
      <c r="G14" s="601"/>
      <c r="H14" s="601"/>
      <c r="I14" s="601"/>
      <c r="J14" s="601"/>
      <c r="K14" s="601"/>
      <c r="L14" s="601"/>
      <c r="M14" s="601"/>
      <c r="N14" s="601"/>
      <c r="O14" s="601"/>
      <c r="P14" s="601"/>
      <c r="Q14" s="602"/>
      <c r="R14" s="603" t="s">
        <v>130</v>
      </c>
      <c r="S14" s="606"/>
      <c r="T14" s="606"/>
      <c r="U14" s="606"/>
      <c r="V14" s="606"/>
      <c r="W14" s="606"/>
      <c r="X14" s="606"/>
      <c r="Y14" s="607"/>
      <c r="Z14" s="665" t="s">
        <v>228</v>
      </c>
      <c r="AA14" s="665"/>
      <c r="AB14" s="665"/>
      <c r="AC14" s="665"/>
      <c r="AD14" s="666" t="s">
        <v>228</v>
      </c>
      <c r="AE14" s="666"/>
      <c r="AF14" s="666"/>
      <c r="AG14" s="666"/>
      <c r="AH14" s="666"/>
      <c r="AI14" s="666"/>
      <c r="AJ14" s="666"/>
      <c r="AK14" s="666"/>
      <c r="AL14" s="608" t="s">
        <v>228</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369124</v>
      </c>
      <c r="BH14" s="606"/>
      <c r="BI14" s="606"/>
      <c r="BJ14" s="606"/>
      <c r="BK14" s="606"/>
      <c r="BL14" s="606"/>
      <c r="BM14" s="606"/>
      <c r="BN14" s="607"/>
      <c r="BO14" s="665">
        <v>1.4</v>
      </c>
      <c r="BP14" s="665"/>
      <c r="BQ14" s="665"/>
      <c r="BR14" s="665"/>
      <c r="BS14" s="611" t="s">
        <v>228</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3006580</v>
      </c>
      <c r="CS14" s="606"/>
      <c r="CT14" s="606"/>
      <c r="CU14" s="606"/>
      <c r="CV14" s="606"/>
      <c r="CW14" s="606"/>
      <c r="CX14" s="606"/>
      <c r="CY14" s="607"/>
      <c r="CZ14" s="665">
        <v>4.2</v>
      </c>
      <c r="DA14" s="665"/>
      <c r="DB14" s="665"/>
      <c r="DC14" s="665"/>
      <c r="DD14" s="611">
        <v>845646</v>
      </c>
      <c r="DE14" s="606"/>
      <c r="DF14" s="606"/>
      <c r="DG14" s="606"/>
      <c r="DH14" s="606"/>
      <c r="DI14" s="606"/>
      <c r="DJ14" s="606"/>
      <c r="DK14" s="606"/>
      <c r="DL14" s="606"/>
      <c r="DM14" s="606"/>
      <c r="DN14" s="606"/>
      <c r="DO14" s="606"/>
      <c r="DP14" s="607"/>
      <c r="DQ14" s="611">
        <v>2172090</v>
      </c>
      <c r="DR14" s="606"/>
      <c r="DS14" s="606"/>
      <c r="DT14" s="606"/>
      <c r="DU14" s="606"/>
      <c r="DV14" s="606"/>
      <c r="DW14" s="606"/>
      <c r="DX14" s="606"/>
      <c r="DY14" s="606"/>
      <c r="DZ14" s="606"/>
      <c r="EA14" s="606"/>
      <c r="EB14" s="606"/>
      <c r="EC14" s="646"/>
    </row>
    <row r="15" spans="2:143" ht="11.25" customHeight="1" x14ac:dyDescent="0.15">
      <c r="B15" s="600" t="s">
        <v>254</v>
      </c>
      <c r="C15" s="601"/>
      <c r="D15" s="601"/>
      <c r="E15" s="601"/>
      <c r="F15" s="601"/>
      <c r="G15" s="601"/>
      <c r="H15" s="601"/>
      <c r="I15" s="601"/>
      <c r="J15" s="601"/>
      <c r="K15" s="601"/>
      <c r="L15" s="601"/>
      <c r="M15" s="601"/>
      <c r="N15" s="601"/>
      <c r="O15" s="601"/>
      <c r="P15" s="601"/>
      <c r="Q15" s="602"/>
      <c r="R15" s="603">
        <v>143039</v>
      </c>
      <c r="S15" s="606"/>
      <c r="T15" s="606"/>
      <c r="U15" s="606"/>
      <c r="V15" s="606"/>
      <c r="W15" s="606"/>
      <c r="X15" s="606"/>
      <c r="Y15" s="607"/>
      <c r="Z15" s="665">
        <v>0.2</v>
      </c>
      <c r="AA15" s="665"/>
      <c r="AB15" s="665"/>
      <c r="AC15" s="665"/>
      <c r="AD15" s="666">
        <v>143039</v>
      </c>
      <c r="AE15" s="666"/>
      <c r="AF15" s="666"/>
      <c r="AG15" s="666"/>
      <c r="AH15" s="666"/>
      <c r="AI15" s="666"/>
      <c r="AJ15" s="666"/>
      <c r="AK15" s="666"/>
      <c r="AL15" s="608">
        <v>0.4</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982177</v>
      </c>
      <c r="BH15" s="606"/>
      <c r="BI15" s="606"/>
      <c r="BJ15" s="606"/>
      <c r="BK15" s="606"/>
      <c r="BL15" s="606"/>
      <c r="BM15" s="606"/>
      <c r="BN15" s="607"/>
      <c r="BO15" s="665">
        <v>3.8</v>
      </c>
      <c r="BP15" s="665"/>
      <c r="BQ15" s="665"/>
      <c r="BR15" s="665"/>
      <c r="BS15" s="611" t="s">
        <v>130</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6945479</v>
      </c>
      <c r="CS15" s="606"/>
      <c r="CT15" s="606"/>
      <c r="CU15" s="606"/>
      <c r="CV15" s="606"/>
      <c r="CW15" s="606"/>
      <c r="CX15" s="606"/>
      <c r="CY15" s="607"/>
      <c r="CZ15" s="665">
        <v>9.8000000000000007</v>
      </c>
      <c r="DA15" s="665"/>
      <c r="DB15" s="665"/>
      <c r="DC15" s="665"/>
      <c r="DD15" s="611">
        <v>1303840</v>
      </c>
      <c r="DE15" s="606"/>
      <c r="DF15" s="606"/>
      <c r="DG15" s="606"/>
      <c r="DH15" s="606"/>
      <c r="DI15" s="606"/>
      <c r="DJ15" s="606"/>
      <c r="DK15" s="606"/>
      <c r="DL15" s="606"/>
      <c r="DM15" s="606"/>
      <c r="DN15" s="606"/>
      <c r="DO15" s="606"/>
      <c r="DP15" s="607"/>
      <c r="DQ15" s="611">
        <v>4706518</v>
      </c>
      <c r="DR15" s="606"/>
      <c r="DS15" s="606"/>
      <c r="DT15" s="606"/>
      <c r="DU15" s="606"/>
      <c r="DV15" s="606"/>
      <c r="DW15" s="606"/>
      <c r="DX15" s="606"/>
      <c r="DY15" s="606"/>
      <c r="DZ15" s="606"/>
      <c r="EA15" s="606"/>
      <c r="EB15" s="606"/>
      <c r="EC15" s="646"/>
    </row>
    <row r="16" spans="2:143" ht="11.25" customHeight="1" x14ac:dyDescent="0.15">
      <c r="B16" s="600" t="s">
        <v>257</v>
      </c>
      <c r="C16" s="601"/>
      <c r="D16" s="601"/>
      <c r="E16" s="601"/>
      <c r="F16" s="601"/>
      <c r="G16" s="601"/>
      <c r="H16" s="601"/>
      <c r="I16" s="601"/>
      <c r="J16" s="601"/>
      <c r="K16" s="601"/>
      <c r="L16" s="601"/>
      <c r="M16" s="601"/>
      <c r="N16" s="601"/>
      <c r="O16" s="601"/>
      <c r="P16" s="601"/>
      <c r="Q16" s="602"/>
      <c r="R16" s="603" t="s">
        <v>228</v>
      </c>
      <c r="S16" s="606"/>
      <c r="T16" s="606"/>
      <c r="U16" s="606"/>
      <c r="V16" s="606"/>
      <c r="W16" s="606"/>
      <c r="X16" s="606"/>
      <c r="Y16" s="607"/>
      <c r="Z16" s="665" t="s">
        <v>234</v>
      </c>
      <c r="AA16" s="665"/>
      <c r="AB16" s="665"/>
      <c r="AC16" s="665"/>
      <c r="AD16" s="666" t="s">
        <v>234</v>
      </c>
      <c r="AE16" s="666"/>
      <c r="AF16" s="666"/>
      <c r="AG16" s="666"/>
      <c r="AH16" s="666"/>
      <c r="AI16" s="666"/>
      <c r="AJ16" s="666"/>
      <c r="AK16" s="666"/>
      <c r="AL16" s="608" t="s">
        <v>234</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234</v>
      </c>
      <c r="BH16" s="606"/>
      <c r="BI16" s="606"/>
      <c r="BJ16" s="606"/>
      <c r="BK16" s="606"/>
      <c r="BL16" s="606"/>
      <c r="BM16" s="606"/>
      <c r="BN16" s="607"/>
      <c r="BO16" s="665" t="s">
        <v>130</v>
      </c>
      <c r="BP16" s="665"/>
      <c r="BQ16" s="665"/>
      <c r="BR16" s="665"/>
      <c r="BS16" s="611" t="s">
        <v>228</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117111</v>
      </c>
      <c r="CS16" s="606"/>
      <c r="CT16" s="606"/>
      <c r="CU16" s="606"/>
      <c r="CV16" s="606"/>
      <c r="CW16" s="606"/>
      <c r="CX16" s="606"/>
      <c r="CY16" s="607"/>
      <c r="CZ16" s="665">
        <v>0.2</v>
      </c>
      <c r="DA16" s="665"/>
      <c r="DB16" s="665"/>
      <c r="DC16" s="665"/>
      <c r="DD16" s="611" t="s">
        <v>228</v>
      </c>
      <c r="DE16" s="606"/>
      <c r="DF16" s="606"/>
      <c r="DG16" s="606"/>
      <c r="DH16" s="606"/>
      <c r="DI16" s="606"/>
      <c r="DJ16" s="606"/>
      <c r="DK16" s="606"/>
      <c r="DL16" s="606"/>
      <c r="DM16" s="606"/>
      <c r="DN16" s="606"/>
      <c r="DO16" s="606"/>
      <c r="DP16" s="607"/>
      <c r="DQ16" s="611">
        <v>84413</v>
      </c>
      <c r="DR16" s="606"/>
      <c r="DS16" s="606"/>
      <c r="DT16" s="606"/>
      <c r="DU16" s="606"/>
      <c r="DV16" s="606"/>
      <c r="DW16" s="606"/>
      <c r="DX16" s="606"/>
      <c r="DY16" s="606"/>
      <c r="DZ16" s="606"/>
      <c r="EA16" s="606"/>
      <c r="EB16" s="606"/>
      <c r="EC16" s="646"/>
    </row>
    <row r="17" spans="2:133" ht="11.25" customHeight="1" x14ac:dyDescent="0.15">
      <c r="B17" s="600" t="s">
        <v>260</v>
      </c>
      <c r="C17" s="601"/>
      <c r="D17" s="601"/>
      <c r="E17" s="601"/>
      <c r="F17" s="601"/>
      <c r="G17" s="601"/>
      <c r="H17" s="601"/>
      <c r="I17" s="601"/>
      <c r="J17" s="601"/>
      <c r="K17" s="601"/>
      <c r="L17" s="601"/>
      <c r="M17" s="601"/>
      <c r="N17" s="601"/>
      <c r="O17" s="601"/>
      <c r="P17" s="601"/>
      <c r="Q17" s="602"/>
      <c r="R17" s="603">
        <v>92836</v>
      </c>
      <c r="S17" s="606"/>
      <c r="T17" s="606"/>
      <c r="U17" s="606"/>
      <c r="V17" s="606"/>
      <c r="W17" s="606"/>
      <c r="X17" s="606"/>
      <c r="Y17" s="607"/>
      <c r="Z17" s="665">
        <v>0.1</v>
      </c>
      <c r="AA17" s="665"/>
      <c r="AB17" s="665"/>
      <c r="AC17" s="665"/>
      <c r="AD17" s="666">
        <v>92836</v>
      </c>
      <c r="AE17" s="666"/>
      <c r="AF17" s="666"/>
      <c r="AG17" s="666"/>
      <c r="AH17" s="666"/>
      <c r="AI17" s="666"/>
      <c r="AJ17" s="666"/>
      <c r="AK17" s="666"/>
      <c r="AL17" s="608">
        <v>0.3</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234</v>
      </c>
      <c r="BH17" s="606"/>
      <c r="BI17" s="606"/>
      <c r="BJ17" s="606"/>
      <c r="BK17" s="606"/>
      <c r="BL17" s="606"/>
      <c r="BM17" s="606"/>
      <c r="BN17" s="607"/>
      <c r="BO17" s="665" t="s">
        <v>234</v>
      </c>
      <c r="BP17" s="665"/>
      <c r="BQ17" s="665"/>
      <c r="BR17" s="665"/>
      <c r="BS17" s="611" t="s">
        <v>228</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8476570</v>
      </c>
      <c r="CS17" s="606"/>
      <c r="CT17" s="606"/>
      <c r="CU17" s="606"/>
      <c r="CV17" s="606"/>
      <c r="CW17" s="606"/>
      <c r="CX17" s="606"/>
      <c r="CY17" s="607"/>
      <c r="CZ17" s="665">
        <v>12</v>
      </c>
      <c r="DA17" s="665"/>
      <c r="DB17" s="665"/>
      <c r="DC17" s="665"/>
      <c r="DD17" s="611" t="s">
        <v>228</v>
      </c>
      <c r="DE17" s="606"/>
      <c r="DF17" s="606"/>
      <c r="DG17" s="606"/>
      <c r="DH17" s="606"/>
      <c r="DI17" s="606"/>
      <c r="DJ17" s="606"/>
      <c r="DK17" s="606"/>
      <c r="DL17" s="606"/>
      <c r="DM17" s="606"/>
      <c r="DN17" s="606"/>
      <c r="DO17" s="606"/>
      <c r="DP17" s="607"/>
      <c r="DQ17" s="611">
        <v>7461293</v>
      </c>
      <c r="DR17" s="606"/>
      <c r="DS17" s="606"/>
      <c r="DT17" s="606"/>
      <c r="DU17" s="606"/>
      <c r="DV17" s="606"/>
      <c r="DW17" s="606"/>
      <c r="DX17" s="606"/>
      <c r="DY17" s="606"/>
      <c r="DZ17" s="606"/>
      <c r="EA17" s="606"/>
      <c r="EB17" s="606"/>
      <c r="EC17" s="646"/>
    </row>
    <row r="18" spans="2:133" ht="11.25" customHeight="1" x14ac:dyDescent="0.15">
      <c r="B18" s="600" t="s">
        <v>263</v>
      </c>
      <c r="C18" s="601"/>
      <c r="D18" s="601"/>
      <c r="E18" s="601"/>
      <c r="F18" s="601"/>
      <c r="G18" s="601"/>
      <c r="H18" s="601"/>
      <c r="I18" s="601"/>
      <c r="J18" s="601"/>
      <c r="K18" s="601"/>
      <c r="L18" s="601"/>
      <c r="M18" s="601"/>
      <c r="N18" s="601"/>
      <c r="O18" s="601"/>
      <c r="P18" s="601"/>
      <c r="Q18" s="602"/>
      <c r="R18" s="603">
        <v>7178217</v>
      </c>
      <c r="S18" s="606"/>
      <c r="T18" s="606"/>
      <c r="U18" s="606"/>
      <c r="V18" s="606"/>
      <c r="W18" s="606"/>
      <c r="X18" s="606"/>
      <c r="Y18" s="607"/>
      <c r="Z18" s="665">
        <v>9.6999999999999993</v>
      </c>
      <c r="AA18" s="665"/>
      <c r="AB18" s="665"/>
      <c r="AC18" s="665"/>
      <c r="AD18" s="666">
        <v>6336293</v>
      </c>
      <c r="AE18" s="666"/>
      <c r="AF18" s="666"/>
      <c r="AG18" s="666"/>
      <c r="AH18" s="666"/>
      <c r="AI18" s="666"/>
      <c r="AJ18" s="666"/>
      <c r="AK18" s="666"/>
      <c r="AL18" s="608">
        <v>18</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228</v>
      </c>
      <c r="BH18" s="606"/>
      <c r="BI18" s="606"/>
      <c r="BJ18" s="606"/>
      <c r="BK18" s="606"/>
      <c r="BL18" s="606"/>
      <c r="BM18" s="606"/>
      <c r="BN18" s="607"/>
      <c r="BO18" s="665" t="s">
        <v>228</v>
      </c>
      <c r="BP18" s="665"/>
      <c r="BQ18" s="665"/>
      <c r="BR18" s="665"/>
      <c r="BS18" s="611" t="s">
        <v>228</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228</v>
      </c>
      <c r="CS18" s="606"/>
      <c r="CT18" s="606"/>
      <c r="CU18" s="606"/>
      <c r="CV18" s="606"/>
      <c r="CW18" s="606"/>
      <c r="CX18" s="606"/>
      <c r="CY18" s="607"/>
      <c r="CZ18" s="665" t="s">
        <v>234</v>
      </c>
      <c r="DA18" s="665"/>
      <c r="DB18" s="665"/>
      <c r="DC18" s="665"/>
      <c r="DD18" s="611" t="s">
        <v>228</v>
      </c>
      <c r="DE18" s="606"/>
      <c r="DF18" s="606"/>
      <c r="DG18" s="606"/>
      <c r="DH18" s="606"/>
      <c r="DI18" s="606"/>
      <c r="DJ18" s="606"/>
      <c r="DK18" s="606"/>
      <c r="DL18" s="606"/>
      <c r="DM18" s="606"/>
      <c r="DN18" s="606"/>
      <c r="DO18" s="606"/>
      <c r="DP18" s="607"/>
      <c r="DQ18" s="611" t="s">
        <v>228</v>
      </c>
      <c r="DR18" s="606"/>
      <c r="DS18" s="606"/>
      <c r="DT18" s="606"/>
      <c r="DU18" s="606"/>
      <c r="DV18" s="606"/>
      <c r="DW18" s="606"/>
      <c r="DX18" s="606"/>
      <c r="DY18" s="606"/>
      <c r="DZ18" s="606"/>
      <c r="EA18" s="606"/>
      <c r="EB18" s="606"/>
      <c r="EC18" s="646"/>
    </row>
    <row r="19" spans="2:133" ht="11.25" customHeight="1" x14ac:dyDescent="0.15">
      <c r="B19" s="600" t="s">
        <v>266</v>
      </c>
      <c r="C19" s="601"/>
      <c r="D19" s="601"/>
      <c r="E19" s="601"/>
      <c r="F19" s="601"/>
      <c r="G19" s="601"/>
      <c r="H19" s="601"/>
      <c r="I19" s="601"/>
      <c r="J19" s="601"/>
      <c r="K19" s="601"/>
      <c r="L19" s="601"/>
      <c r="M19" s="601"/>
      <c r="N19" s="601"/>
      <c r="O19" s="601"/>
      <c r="P19" s="601"/>
      <c r="Q19" s="602"/>
      <c r="R19" s="603">
        <v>6336293</v>
      </c>
      <c r="S19" s="606"/>
      <c r="T19" s="606"/>
      <c r="U19" s="606"/>
      <c r="V19" s="606"/>
      <c r="W19" s="606"/>
      <c r="X19" s="606"/>
      <c r="Y19" s="607"/>
      <c r="Z19" s="665">
        <v>8.6</v>
      </c>
      <c r="AA19" s="665"/>
      <c r="AB19" s="665"/>
      <c r="AC19" s="665"/>
      <c r="AD19" s="666">
        <v>6336293</v>
      </c>
      <c r="AE19" s="666"/>
      <c r="AF19" s="666"/>
      <c r="AG19" s="666"/>
      <c r="AH19" s="666"/>
      <c r="AI19" s="666"/>
      <c r="AJ19" s="666"/>
      <c r="AK19" s="666"/>
      <c r="AL19" s="608">
        <v>18</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1074852</v>
      </c>
      <c r="BH19" s="606"/>
      <c r="BI19" s="606"/>
      <c r="BJ19" s="606"/>
      <c r="BK19" s="606"/>
      <c r="BL19" s="606"/>
      <c r="BM19" s="606"/>
      <c r="BN19" s="607"/>
      <c r="BO19" s="665">
        <v>4.0999999999999996</v>
      </c>
      <c r="BP19" s="665"/>
      <c r="BQ19" s="665"/>
      <c r="BR19" s="665"/>
      <c r="BS19" s="611" t="s">
        <v>234</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228</v>
      </c>
      <c r="CS19" s="606"/>
      <c r="CT19" s="606"/>
      <c r="CU19" s="606"/>
      <c r="CV19" s="606"/>
      <c r="CW19" s="606"/>
      <c r="CX19" s="606"/>
      <c r="CY19" s="607"/>
      <c r="CZ19" s="665" t="s">
        <v>228</v>
      </c>
      <c r="DA19" s="665"/>
      <c r="DB19" s="665"/>
      <c r="DC19" s="665"/>
      <c r="DD19" s="611" t="s">
        <v>234</v>
      </c>
      <c r="DE19" s="606"/>
      <c r="DF19" s="606"/>
      <c r="DG19" s="606"/>
      <c r="DH19" s="606"/>
      <c r="DI19" s="606"/>
      <c r="DJ19" s="606"/>
      <c r="DK19" s="606"/>
      <c r="DL19" s="606"/>
      <c r="DM19" s="606"/>
      <c r="DN19" s="606"/>
      <c r="DO19" s="606"/>
      <c r="DP19" s="607"/>
      <c r="DQ19" s="611" t="s">
        <v>228</v>
      </c>
      <c r="DR19" s="606"/>
      <c r="DS19" s="606"/>
      <c r="DT19" s="606"/>
      <c r="DU19" s="606"/>
      <c r="DV19" s="606"/>
      <c r="DW19" s="606"/>
      <c r="DX19" s="606"/>
      <c r="DY19" s="606"/>
      <c r="DZ19" s="606"/>
      <c r="EA19" s="606"/>
      <c r="EB19" s="606"/>
      <c r="EC19" s="646"/>
    </row>
    <row r="20" spans="2:133" ht="11.25" customHeight="1" x14ac:dyDescent="0.15">
      <c r="B20" s="600" t="s">
        <v>269</v>
      </c>
      <c r="C20" s="601"/>
      <c r="D20" s="601"/>
      <c r="E20" s="601"/>
      <c r="F20" s="601"/>
      <c r="G20" s="601"/>
      <c r="H20" s="601"/>
      <c r="I20" s="601"/>
      <c r="J20" s="601"/>
      <c r="K20" s="601"/>
      <c r="L20" s="601"/>
      <c r="M20" s="601"/>
      <c r="N20" s="601"/>
      <c r="O20" s="601"/>
      <c r="P20" s="601"/>
      <c r="Q20" s="602"/>
      <c r="R20" s="603">
        <v>841924</v>
      </c>
      <c r="S20" s="606"/>
      <c r="T20" s="606"/>
      <c r="U20" s="606"/>
      <c r="V20" s="606"/>
      <c r="W20" s="606"/>
      <c r="X20" s="606"/>
      <c r="Y20" s="607"/>
      <c r="Z20" s="665">
        <v>1.1000000000000001</v>
      </c>
      <c r="AA20" s="665"/>
      <c r="AB20" s="665"/>
      <c r="AC20" s="665"/>
      <c r="AD20" s="666" t="s">
        <v>130</v>
      </c>
      <c r="AE20" s="666"/>
      <c r="AF20" s="666"/>
      <c r="AG20" s="666"/>
      <c r="AH20" s="666"/>
      <c r="AI20" s="666"/>
      <c r="AJ20" s="666"/>
      <c r="AK20" s="666"/>
      <c r="AL20" s="608" t="s">
        <v>234</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1074852</v>
      </c>
      <c r="BH20" s="606"/>
      <c r="BI20" s="606"/>
      <c r="BJ20" s="606"/>
      <c r="BK20" s="606"/>
      <c r="BL20" s="606"/>
      <c r="BM20" s="606"/>
      <c r="BN20" s="607"/>
      <c r="BO20" s="665">
        <v>4.0999999999999996</v>
      </c>
      <c r="BP20" s="665"/>
      <c r="BQ20" s="665"/>
      <c r="BR20" s="665"/>
      <c r="BS20" s="611" t="s">
        <v>234</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70762188</v>
      </c>
      <c r="CS20" s="606"/>
      <c r="CT20" s="606"/>
      <c r="CU20" s="606"/>
      <c r="CV20" s="606"/>
      <c r="CW20" s="606"/>
      <c r="CX20" s="606"/>
      <c r="CY20" s="607"/>
      <c r="CZ20" s="665">
        <v>100</v>
      </c>
      <c r="DA20" s="665"/>
      <c r="DB20" s="665"/>
      <c r="DC20" s="665"/>
      <c r="DD20" s="611">
        <v>14820103</v>
      </c>
      <c r="DE20" s="606"/>
      <c r="DF20" s="606"/>
      <c r="DG20" s="606"/>
      <c r="DH20" s="606"/>
      <c r="DI20" s="606"/>
      <c r="DJ20" s="606"/>
      <c r="DK20" s="606"/>
      <c r="DL20" s="606"/>
      <c r="DM20" s="606"/>
      <c r="DN20" s="606"/>
      <c r="DO20" s="606"/>
      <c r="DP20" s="607"/>
      <c r="DQ20" s="611">
        <v>42913632</v>
      </c>
      <c r="DR20" s="606"/>
      <c r="DS20" s="606"/>
      <c r="DT20" s="606"/>
      <c r="DU20" s="606"/>
      <c r="DV20" s="606"/>
      <c r="DW20" s="606"/>
      <c r="DX20" s="606"/>
      <c r="DY20" s="606"/>
      <c r="DZ20" s="606"/>
      <c r="EA20" s="606"/>
      <c r="EB20" s="606"/>
      <c r="EC20" s="646"/>
    </row>
    <row r="21" spans="2:133" ht="11.25" customHeight="1" x14ac:dyDescent="0.15">
      <c r="B21" s="600" t="s">
        <v>272</v>
      </c>
      <c r="C21" s="601"/>
      <c r="D21" s="601"/>
      <c r="E21" s="601"/>
      <c r="F21" s="601"/>
      <c r="G21" s="601"/>
      <c r="H21" s="601"/>
      <c r="I21" s="601"/>
      <c r="J21" s="601"/>
      <c r="K21" s="601"/>
      <c r="L21" s="601"/>
      <c r="M21" s="601"/>
      <c r="N21" s="601"/>
      <c r="O21" s="601"/>
      <c r="P21" s="601"/>
      <c r="Q21" s="602"/>
      <c r="R21" s="603" t="s">
        <v>130</v>
      </c>
      <c r="S21" s="606"/>
      <c r="T21" s="606"/>
      <c r="U21" s="606"/>
      <c r="V21" s="606"/>
      <c r="W21" s="606"/>
      <c r="X21" s="606"/>
      <c r="Y21" s="607"/>
      <c r="Z21" s="665" t="s">
        <v>130</v>
      </c>
      <c r="AA21" s="665"/>
      <c r="AB21" s="665"/>
      <c r="AC21" s="665"/>
      <c r="AD21" s="666" t="s">
        <v>228</v>
      </c>
      <c r="AE21" s="666"/>
      <c r="AF21" s="666"/>
      <c r="AG21" s="666"/>
      <c r="AH21" s="666"/>
      <c r="AI21" s="666"/>
      <c r="AJ21" s="666"/>
      <c r="AK21" s="666"/>
      <c r="AL21" s="608" t="s">
        <v>234</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1798</v>
      </c>
      <c r="BH21" s="606"/>
      <c r="BI21" s="606"/>
      <c r="BJ21" s="606"/>
      <c r="BK21" s="606"/>
      <c r="BL21" s="606"/>
      <c r="BM21" s="606"/>
      <c r="BN21" s="607"/>
      <c r="BO21" s="665">
        <v>0</v>
      </c>
      <c r="BP21" s="665"/>
      <c r="BQ21" s="665"/>
      <c r="BR21" s="665"/>
      <c r="BS21" s="611" t="s">
        <v>228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274</v>
      </c>
      <c r="C22" s="601"/>
      <c r="D22" s="601"/>
      <c r="E22" s="601"/>
      <c r="F22" s="601"/>
      <c r="G22" s="601"/>
      <c r="H22" s="601"/>
      <c r="I22" s="601"/>
      <c r="J22" s="601"/>
      <c r="K22" s="601"/>
      <c r="L22" s="601"/>
      <c r="M22" s="601"/>
      <c r="N22" s="601"/>
      <c r="O22" s="601"/>
      <c r="P22" s="601"/>
      <c r="Q22" s="602"/>
      <c r="R22" s="603">
        <v>37006255</v>
      </c>
      <c r="S22" s="606"/>
      <c r="T22" s="606"/>
      <c r="U22" s="606"/>
      <c r="V22" s="606"/>
      <c r="W22" s="606"/>
      <c r="X22" s="606"/>
      <c r="Y22" s="607"/>
      <c r="Z22" s="665">
        <v>50.1</v>
      </c>
      <c r="AA22" s="665"/>
      <c r="AB22" s="665"/>
      <c r="AC22" s="665"/>
      <c r="AD22" s="666">
        <v>35091277</v>
      </c>
      <c r="AE22" s="666"/>
      <c r="AF22" s="666"/>
      <c r="AG22" s="666"/>
      <c r="AH22" s="666"/>
      <c r="AI22" s="666"/>
      <c r="AJ22" s="666"/>
      <c r="AK22" s="666"/>
      <c r="AL22" s="608">
        <v>99.7</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228</v>
      </c>
      <c r="BH22" s="606"/>
      <c r="BI22" s="606"/>
      <c r="BJ22" s="606"/>
      <c r="BK22" s="606"/>
      <c r="BL22" s="606"/>
      <c r="BM22" s="606"/>
      <c r="BN22" s="607"/>
      <c r="BO22" s="665" t="s">
        <v>130</v>
      </c>
      <c r="BP22" s="665"/>
      <c r="BQ22" s="665"/>
      <c r="BR22" s="665"/>
      <c r="BS22" s="611" t="s">
        <v>228</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277</v>
      </c>
      <c r="C23" s="601"/>
      <c r="D23" s="601"/>
      <c r="E23" s="601"/>
      <c r="F23" s="601"/>
      <c r="G23" s="601"/>
      <c r="H23" s="601"/>
      <c r="I23" s="601"/>
      <c r="J23" s="601"/>
      <c r="K23" s="601"/>
      <c r="L23" s="601"/>
      <c r="M23" s="601"/>
      <c r="N23" s="601"/>
      <c r="O23" s="601"/>
      <c r="P23" s="601"/>
      <c r="Q23" s="602"/>
      <c r="R23" s="603">
        <v>22610</v>
      </c>
      <c r="S23" s="606"/>
      <c r="T23" s="606"/>
      <c r="U23" s="606"/>
      <c r="V23" s="606"/>
      <c r="W23" s="606"/>
      <c r="X23" s="606"/>
      <c r="Y23" s="607"/>
      <c r="Z23" s="665">
        <v>0</v>
      </c>
      <c r="AA23" s="665"/>
      <c r="AB23" s="665"/>
      <c r="AC23" s="665"/>
      <c r="AD23" s="666">
        <v>22610</v>
      </c>
      <c r="AE23" s="666"/>
      <c r="AF23" s="666"/>
      <c r="AG23" s="666"/>
      <c r="AH23" s="666"/>
      <c r="AI23" s="666"/>
      <c r="AJ23" s="666"/>
      <c r="AK23" s="666"/>
      <c r="AL23" s="608">
        <v>0.1</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v>1073054</v>
      </c>
      <c r="BH23" s="606"/>
      <c r="BI23" s="606"/>
      <c r="BJ23" s="606"/>
      <c r="BK23" s="606"/>
      <c r="BL23" s="606"/>
      <c r="BM23" s="606"/>
      <c r="BN23" s="607"/>
      <c r="BO23" s="665">
        <v>4.0999999999999996</v>
      </c>
      <c r="BP23" s="665"/>
      <c r="BQ23" s="665"/>
      <c r="BR23" s="665"/>
      <c r="BS23" s="611" t="s">
        <v>228</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x14ac:dyDescent="0.15">
      <c r="B24" s="600" t="s">
        <v>284</v>
      </c>
      <c r="C24" s="601"/>
      <c r="D24" s="601"/>
      <c r="E24" s="601"/>
      <c r="F24" s="601"/>
      <c r="G24" s="601"/>
      <c r="H24" s="601"/>
      <c r="I24" s="601"/>
      <c r="J24" s="601"/>
      <c r="K24" s="601"/>
      <c r="L24" s="601"/>
      <c r="M24" s="601"/>
      <c r="N24" s="601"/>
      <c r="O24" s="601"/>
      <c r="P24" s="601"/>
      <c r="Q24" s="602"/>
      <c r="R24" s="603">
        <v>325367</v>
      </c>
      <c r="S24" s="606"/>
      <c r="T24" s="606"/>
      <c r="U24" s="606"/>
      <c r="V24" s="606"/>
      <c r="W24" s="606"/>
      <c r="X24" s="606"/>
      <c r="Y24" s="607"/>
      <c r="Z24" s="665">
        <v>0.4</v>
      </c>
      <c r="AA24" s="665"/>
      <c r="AB24" s="665"/>
      <c r="AC24" s="665"/>
      <c r="AD24" s="666" t="s">
        <v>228</v>
      </c>
      <c r="AE24" s="666"/>
      <c r="AF24" s="666"/>
      <c r="AG24" s="666"/>
      <c r="AH24" s="666"/>
      <c r="AI24" s="666"/>
      <c r="AJ24" s="666"/>
      <c r="AK24" s="666"/>
      <c r="AL24" s="608" t="s">
        <v>228</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234</v>
      </c>
      <c r="BH24" s="606"/>
      <c r="BI24" s="606"/>
      <c r="BJ24" s="606"/>
      <c r="BK24" s="606"/>
      <c r="BL24" s="606"/>
      <c r="BM24" s="606"/>
      <c r="BN24" s="607"/>
      <c r="BO24" s="665" t="s">
        <v>234</v>
      </c>
      <c r="BP24" s="665"/>
      <c r="BQ24" s="665"/>
      <c r="BR24" s="665"/>
      <c r="BS24" s="611" t="s">
        <v>234</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30373820</v>
      </c>
      <c r="CS24" s="669"/>
      <c r="CT24" s="669"/>
      <c r="CU24" s="669"/>
      <c r="CV24" s="669"/>
      <c r="CW24" s="669"/>
      <c r="CX24" s="669"/>
      <c r="CY24" s="715"/>
      <c r="CZ24" s="716">
        <v>42.9</v>
      </c>
      <c r="DA24" s="685"/>
      <c r="DB24" s="685"/>
      <c r="DC24" s="719"/>
      <c r="DD24" s="714">
        <v>20711539</v>
      </c>
      <c r="DE24" s="669"/>
      <c r="DF24" s="669"/>
      <c r="DG24" s="669"/>
      <c r="DH24" s="669"/>
      <c r="DI24" s="669"/>
      <c r="DJ24" s="669"/>
      <c r="DK24" s="715"/>
      <c r="DL24" s="714">
        <v>20613534</v>
      </c>
      <c r="DM24" s="669"/>
      <c r="DN24" s="669"/>
      <c r="DO24" s="669"/>
      <c r="DP24" s="669"/>
      <c r="DQ24" s="669"/>
      <c r="DR24" s="669"/>
      <c r="DS24" s="669"/>
      <c r="DT24" s="669"/>
      <c r="DU24" s="669"/>
      <c r="DV24" s="715"/>
      <c r="DW24" s="716">
        <v>55.3</v>
      </c>
      <c r="DX24" s="685"/>
      <c r="DY24" s="685"/>
      <c r="DZ24" s="685"/>
      <c r="EA24" s="685"/>
      <c r="EB24" s="685"/>
      <c r="EC24" s="717"/>
    </row>
    <row r="25" spans="2:133" ht="11.25" customHeight="1" x14ac:dyDescent="0.15">
      <c r="B25" s="600" t="s">
        <v>287</v>
      </c>
      <c r="C25" s="601"/>
      <c r="D25" s="601"/>
      <c r="E25" s="601"/>
      <c r="F25" s="601"/>
      <c r="G25" s="601"/>
      <c r="H25" s="601"/>
      <c r="I25" s="601"/>
      <c r="J25" s="601"/>
      <c r="K25" s="601"/>
      <c r="L25" s="601"/>
      <c r="M25" s="601"/>
      <c r="N25" s="601"/>
      <c r="O25" s="601"/>
      <c r="P25" s="601"/>
      <c r="Q25" s="602"/>
      <c r="R25" s="603">
        <v>1181526</v>
      </c>
      <c r="S25" s="606"/>
      <c r="T25" s="606"/>
      <c r="U25" s="606"/>
      <c r="V25" s="606"/>
      <c r="W25" s="606"/>
      <c r="X25" s="606"/>
      <c r="Y25" s="607"/>
      <c r="Z25" s="665">
        <v>1.6</v>
      </c>
      <c r="AA25" s="665"/>
      <c r="AB25" s="665"/>
      <c r="AC25" s="665"/>
      <c r="AD25" s="666">
        <v>42819</v>
      </c>
      <c r="AE25" s="666"/>
      <c r="AF25" s="666"/>
      <c r="AG25" s="666"/>
      <c r="AH25" s="666"/>
      <c r="AI25" s="666"/>
      <c r="AJ25" s="666"/>
      <c r="AK25" s="666"/>
      <c r="AL25" s="608">
        <v>0.1</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234</v>
      </c>
      <c r="BH25" s="606"/>
      <c r="BI25" s="606"/>
      <c r="BJ25" s="606"/>
      <c r="BK25" s="606"/>
      <c r="BL25" s="606"/>
      <c r="BM25" s="606"/>
      <c r="BN25" s="607"/>
      <c r="BO25" s="665" t="s">
        <v>234</v>
      </c>
      <c r="BP25" s="665"/>
      <c r="BQ25" s="665"/>
      <c r="BR25" s="665"/>
      <c r="BS25" s="611" t="s">
        <v>234</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10597201</v>
      </c>
      <c r="CS25" s="604"/>
      <c r="CT25" s="604"/>
      <c r="CU25" s="604"/>
      <c r="CV25" s="604"/>
      <c r="CW25" s="604"/>
      <c r="CX25" s="604"/>
      <c r="CY25" s="605"/>
      <c r="CZ25" s="608">
        <v>15</v>
      </c>
      <c r="DA25" s="637"/>
      <c r="DB25" s="637"/>
      <c r="DC25" s="638"/>
      <c r="DD25" s="611">
        <v>9857657</v>
      </c>
      <c r="DE25" s="604"/>
      <c r="DF25" s="604"/>
      <c r="DG25" s="604"/>
      <c r="DH25" s="604"/>
      <c r="DI25" s="604"/>
      <c r="DJ25" s="604"/>
      <c r="DK25" s="605"/>
      <c r="DL25" s="611">
        <v>9807209</v>
      </c>
      <c r="DM25" s="604"/>
      <c r="DN25" s="604"/>
      <c r="DO25" s="604"/>
      <c r="DP25" s="604"/>
      <c r="DQ25" s="604"/>
      <c r="DR25" s="604"/>
      <c r="DS25" s="604"/>
      <c r="DT25" s="604"/>
      <c r="DU25" s="604"/>
      <c r="DV25" s="605"/>
      <c r="DW25" s="608">
        <v>26.3</v>
      </c>
      <c r="DX25" s="637"/>
      <c r="DY25" s="637"/>
      <c r="DZ25" s="637"/>
      <c r="EA25" s="637"/>
      <c r="EB25" s="637"/>
      <c r="EC25" s="639"/>
    </row>
    <row r="26" spans="2:133" ht="11.25" customHeight="1" x14ac:dyDescent="0.15">
      <c r="B26" s="600" t="s">
        <v>290</v>
      </c>
      <c r="C26" s="601"/>
      <c r="D26" s="601"/>
      <c r="E26" s="601"/>
      <c r="F26" s="601"/>
      <c r="G26" s="601"/>
      <c r="H26" s="601"/>
      <c r="I26" s="601"/>
      <c r="J26" s="601"/>
      <c r="K26" s="601"/>
      <c r="L26" s="601"/>
      <c r="M26" s="601"/>
      <c r="N26" s="601"/>
      <c r="O26" s="601"/>
      <c r="P26" s="601"/>
      <c r="Q26" s="602"/>
      <c r="R26" s="603">
        <v>141151</v>
      </c>
      <c r="S26" s="606"/>
      <c r="T26" s="606"/>
      <c r="U26" s="606"/>
      <c r="V26" s="606"/>
      <c r="W26" s="606"/>
      <c r="X26" s="606"/>
      <c r="Y26" s="607"/>
      <c r="Z26" s="665">
        <v>0.2</v>
      </c>
      <c r="AA26" s="665"/>
      <c r="AB26" s="665"/>
      <c r="AC26" s="665"/>
      <c r="AD26" s="666" t="s">
        <v>234</v>
      </c>
      <c r="AE26" s="666"/>
      <c r="AF26" s="666"/>
      <c r="AG26" s="666"/>
      <c r="AH26" s="666"/>
      <c r="AI26" s="666"/>
      <c r="AJ26" s="666"/>
      <c r="AK26" s="666"/>
      <c r="AL26" s="608" t="s">
        <v>228</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234</v>
      </c>
      <c r="BH26" s="606"/>
      <c r="BI26" s="606"/>
      <c r="BJ26" s="606"/>
      <c r="BK26" s="606"/>
      <c r="BL26" s="606"/>
      <c r="BM26" s="606"/>
      <c r="BN26" s="607"/>
      <c r="BO26" s="665" t="s">
        <v>228</v>
      </c>
      <c r="BP26" s="665"/>
      <c r="BQ26" s="665"/>
      <c r="BR26" s="665"/>
      <c r="BS26" s="611" t="s">
        <v>234</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7141090</v>
      </c>
      <c r="CS26" s="606"/>
      <c r="CT26" s="606"/>
      <c r="CU26" s="606"/>
      <c r="CV26" s="606"/>
      <c r="CW26" s="606"/>
      <c r="CX26" s="606"/>
      <c r="CY26" s="607"/>
      <c r="CZ26" s="608">
        <v>10.1</v>
      </c>
      <c r="DA26" s="637"/>
      <c r="DB26" s="637"/>
      <c r="DC26" s="638"/>
      <c r="DD26" s="611">
        <v>6551548</v>
      </c>
      <c r="DE26" s="606"/>
      <c r="DF26" s="606"/>
      <c r="DG26" s="606"/>
      <c r="DH26" s="606"/>
      <c r="DI26" s="606"/>
      <c r="DJ26" s="606"/>
      <c r="DK26" s="607"/>
      <c r="DL26" s="611" t="s">
        <v>228</v>
      </c>
      <c r="DM26" s="606"/>
      <c r="DN26" s="606"/>
      <c r="DO26" s="606"/>
      <c r="DP26" s="606"/>
      <c r="DQ26" s="606"/>
      <c r="DR26" s="606"/>
      <c r="DS26" s="606"/>
      <c r="DT26" s="606"/>
      <c r="DU26" s="606"/>
      <c r="DV26" s="607"/>
      <c r="DW26" s="608" t="s">
        <v>130</v>
      </c>
      <c r="DX26" s="637"/>
      <c r="DY26" s="637"/>
      <c r="DZ26" s="637"/>
      <c r="EA26" s="637"/>
      <c r="EB26" s="637"/>
      <c r="EC26" s="639"/>
    </row>
    <row r="27" spans="2:133" ht="11.25" customHeight="1" x14ac:dyDescent="0.15">
      <c r="B27" s="600" t="s">
        <v>293</v>
      </c>
      <c r="C27" s="601"/>
      <c r="D27" s="601"/>
      <c r="E27" s="601"/>
      <c r="F27" s="601"/>
      <c r="G27" s="601"/>
      <c r="H27" s="601"/>
      <c r="I27" s="601"/>
      <c r="J27" s="601"/>
      <c r="K27" s="601"/>
      <c r="L27" s="601"/>
      <c r="M27" s="601"/>
      <c r="N27" s="601"/>
      <c r="O27" s="601"/>
      <c r="P27" s="601"/>
      <c r="Q27" s="602"/>
      <c r="R27" s="603">
        <v>8644582</v>
      </c>
      <c r="S27" s="606"/>
      <c r="T27" s="606"/>
      <c r="U27" s="606"/>
      <c r="V27" s="606"/>
      <c r="W27" s="606"/>
      <c r="X27" s="606"/>
      <c r="Y27" s="607"/>
      <c r="Z27" s="665">
        <v>11.7</v>
      </c>
      <c r="AA27" s="665"/>
      <c r="AB27" s="665"/>
      <c r="AC27" s="665"/>
      <c r="AD27" s="666" t="s">
        <v>130</v>
      </c>
      <c r="AE27" s="666"/>
      <c r="AF27" s="666"/>
      <c r="AG27" s="666"/>
      <c r="AH27" s="666"/>
      <c r="AI27" s="666"/>
      <c r="AJ27" s="666"/>
      <c r="AK27" s="666"/>
      <c r="AL27" s="608" t="s">
        <v>130</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26105809</v>
      </c>
      <c r="BH27" s="606"/>
      <c r="BI27" s="606"/>
      <c r="BJ27" s="606"/>
      <c r="BK27" s="606"/>
      <c r="BL27" s="606"/>
      <c r="BM27" s="606"/>
      <c r="BN27" s="607"/>
      <c r="BO27" s="665">
        <v>100</v>
      </c>
      <c r="BP27" s="665"/>
      <c r="BQ27" s="665"/>
      <c r="BR27" s="665"/>
      <c r="BS27" s="611">
        <v>660369</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11300054</v>
      </c>
      <c r="CS27" s="604"/>
      <c r="CT27" s="604"/>
      <c r="CU27" s="604"/>
      <c r="CV27" s="604"/>
      <c r="CW27" s="604"/>
      <c r="CX27" s="604"/>
      <c r="CY27" s="605"/>
      <c r="CZ27" s="608">
        <v>16</v>
      </c>
      <c r="DA27" s="637"/>
      <c r="DB27" s="637"/>
      <c r="DC27" s="638"/>
      <c r="DD27" s="611">
        <v>3392589</v>
      </c>
      <c r="DE27" s="604"/>
      <c r="DF27" s="604"/>
      <c r="DG27" s="604"/>
      <c r="DH27" s="604"/>
      <c r="DI27" s="604"/>
      <c r="DJ27" s="604"/>
      <c r="DK27" s="605"/>
      <c r="DL27" s="611">
        <v>3345032</v>
      </c>
      <c r="DM27" s="604"/>
      <c r="DN27" s="604"/>
      <c r="DO27" s="604"/>
      <c r="DP27" s="604"/>
      <c r="DQ27" s="604"/>
      <c r="DR27" s="604"/>
      <c r="DS27" s="604"/>
      <c r="DT27" s="604"/>
      <c r="DU27" s="604"/>
      <c r="DV27" s="605"/>
      <c r="DW27" s="608">
        <v>9</v>
      </c>
      <c r="DX27" s="637"/>
      <c r="DY27" s="637"/>
      <c r="DZ27" s="637"/>
      <c r="EA27" s="637"/>
      <c r="EB27" s="637"/>
      <c r="EC27" s="639"/>
    </row>
    <row r="28" spans="2:133" ht="11.25" customHeight="1" x14ac:dyDescent="0.15">
      <c r="B28" s="708" t="s">
        <v>296</v>
      </c>
      <c r="C28" s="709"/>
      <c r="D28" s="709"/>
      <c r="E28" s="709"/>
      <c r="F28" s="709"/>
      <c r="G28" s="709"/>
      <c r="H28" s="709"/>
      <c r="I28" s="709"/>
      <c r="J28" s="709"/>
      <c r="K28" s="709"/>
      <c r="L28" s="709"/>
      <c r="M28" s="709"/>
      <c r="N28" s="709"/>
      <c r="O28" s="709"/>
      <c r="P28" s="709"/>
      <c r="Q28" s="710"/>
      <c r="R28" s="603" t="s">
        <v>234</v>
      </c>
      <c r="S28" s="606"/>
      <c r="T28" s="606"/>
      <c r="U28" s="606"/>
      <c r="V28" s="606"/>
      <c r="W28" s="606"/>
      <c r="X28" s="606"/>
      <c r="Y28" s="607"/>
      <c r="Z28" s="665" t="s">
        <v>228</v>
      </c>
      <c r="AA28" s="665"/>
      <c r="AB28" s="665"/>
      <c r="AC28" s="665"/>
      <c r="AD28" s="666" t="s">
        <v>228</v>
      </c>
      <c r="AE28" s="666"/>
      <c r="AF28" s="666"/>
      <c r="AG28" s="666"/>
      <c r="AH28" s="666"/>
      <c r="AI28" s="666"/>
      <c r="AJ28" s="666"/>
      <c r="AK28" s="666"/>
      <c r="AL28" s="608" t="s">
        <v>234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8476565</v>
      </c>
      <c r="CS28" s="606"/>
      <c r="CT28" s="606"/>
      <c r="CU28" s="606"/>
      <c r="CV28" s="606"/>
      <c r="CW28" s="606"/>
      <c r="CX28" s="606"/>
      <c r="CY28" s="607"/>
      <c r="CZ28" s="608">
        <v>12</v>
      </c>
      <c r="DA28" s="637"/>
      <c r="DB28" s="637"/>
      <c r="DC28" s="638"/>
      <c r="DD28" s="611">
        <v>7461293</v>
      </c>
      <c r="DE28" s="606"/>
      <c r="DF28" s="606"/>
      <c r="DG28" s="606"/>
      <c r="DH28" s="606"/>
      <c r="DI28" s="606"/>
      <c r="DJ28" s="606"/>
      <c r="DK28" s="607"/>
      <c r="DL28" s="611">
        <v>7461293</v>
      </c>
      <c r="DM28" s="606"/>
      <c r="DN28" s="606"/>
      <c r="DO28" s="606"/>
      <c r="DP28" s="606"/>
      <c r="DQ28" s="606"/>
      <c r="DR28" s="606"/>
      <c r="DS28" s="606"/>
      <c r="DT28" s="606"/>
      <c r="DU28" s="606"/>
      <c r="DV28" s="607"/>
      <c r="DW28" s="608">
        <v>20</v>
      </c>
      <c r="DX28" s="637"/>
      <c r="DY28" s="637"/>
      <c r="DZ28" s="637"/>
      <c r="EA28" s="637"/>
      <c r="EB28" s="637"/>
      <c r="EC28" s="639"/>
    </row>
    <row r="29" spans="2:133" ht="11.25" customHeight="1" x14ac:dyDescent="0.15">
      <c r="B29" s="600" t="s">
        <v>298</v>
      </c>
      <c r="C29" s="601"/>
      <c r="D29" s="601"/>
      <c r="E29" s="601"/>
      <c r="F29" s="601"/>
      <c r="G29" s="601"/>
      <c r="H29" s="601"/>
      <c r="I29" s="601"/>
      <c r="J29" s="601"/>
      <c r="K29" s="601"/>
      <c r="L29" s="601"/>
      <c r="M29" s="601"/>
      <c r="N29" s="601"/>
      <c r="O29" s="601"/>
      <c r="P29" s="601"/>
      <c r="Q29" s="602"/>
      <c r="R29" s="603">
        <v>4284216</v>
      </c>
      <c r="S29" s="606"/>
      <c r="T29" s="606"/>
      <c r="U29" s="606"/>
      <c r="V29" s="606"/>
      <c r="W29" s="606"/>
      <c r="X29" s="606"/>
      <c r="Y29" s="607"/>
      <c r="Z29" s="665">
        <v>5.8</v>
      </c>
      <c r="AA29" s="665"/>
      <c r="AB29" s="665"/>
      <c r="AC29" s="665"/>
      <c r="AD29" s="666" t="s">
        <v>234</v>
      </c>
      <c r="AE29" s="666"/>
      <c r="AF29" s="666"/>
      <c r="AG29" s="666"/>
      <c r="AH29" s="666"/>
      <c r="AI29" s="666"/>
      <c r="AJ29" s="666"/>
      <c r="AK29" s="666"/>
      <c r="AL29" s="608" t="s">
        <v>130</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8476565</v>
      </c>
      <c r="CS29" s="604"/>
      <c r="CT29" s="604"/>
      <c r="CU29" s="604"/>
      <c r="CV29" s="604"/>
      <c r="CW29" s="604"/>
      <c r="CX29" s="604"/>
      <c r="CY29" s="605"/>
      <c r="CZ29" s="608">
        <v>12</v>
      </c>
      <c r="DA29" s="637"/>
      <c r="DB29" s="637"/>
      <c r="DC29" s="638"/>
      <c r="DD29" s="611">
        <v>7461293</v>
      </c>
      <c r="DE29" s="604"/>
      <c r="DF29" s="604"/>
      <c r="DG29" s="604"/>
      <c r="DH29" s="604"/>
      <c r="DI29" s="604"/>
      <c r="DJ29" s="604"/>
      <c r="DK29" s="605"/>
      <c r="DL29" s="611">
        <v>7461293</v>
      </c>
      <c r="DM29" s="604"/>
      <c r="DN29" s="604"/>
      <c r="DO29" s="604"/>
      <c r="DP29" s="604"/>
      <c r="DQ29" s="604"/>
      <c r="DR29" s="604"/>
      <c r="DS29" s="604"/>
      <c r="DT29" s="604"/>
      <c r="DU29" s="604"/>
      <c r="DV29" s="605"/>
      <c r="DW29" s="608">
        <v>20</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192737</v>
      </c>
      <c r="S30" s="606"/>
      <c r="T30" s="606"/>
      <c r="U30" s="606"/>
      <c r="V30" s="606"/>
      <c r="W30" s="606"/>
      <c r="X30" s="606"/>
      <c r="Y30" s="607"/>
      <c r="Z30" s="665">
        <v>0.3</v>
      </c>
      <c r="AA30" s="665"/>
      <c r="AB30" s="665"/>
      <c r="AC30" s="665"/>
      <c r="AD30" s="666">
        <v>52405</v>
      </c>
      <c r="AE30" s="666"/>
      <c r="AF30" s="666"/>
      <c r="AG30" s="666"/>
      <c r="AH30" s="666"/>
      <c r="AI30" s="666"/>
      <c r="AJ30" s="666"/>
      <c r="AK30" s="666"/>
      <c r="AL30" s="608">
        <v>0.1</v>
      </c>
      <c r="AM30" s="609"/>
      <c r="AN30" s="609"/>
      <c r="AO30" s="667"/>
      <c r="AP30" s="693" t="s">
        <v>304</v>
      </c>
      <c r="AQ30" s="694"/>
      <c r="AR30" s="694"/>
      <c r="AS30" s="694"/>
      <c r="AT30" s="699" t="s">
        <v>305</v>
      </c>
      <c r="AU30" s="210"/>
      <c r="AV30" s="210"/>
      <c r="AW30" s="210"/>
      <c r="AX30" s="702" t="s">
        <v>180</v>
      </c>
      <c r="AY30" s="703"/>
      <c r="AZ30" s="703"/>
      <c r="BA30" s="703"/>
      <c r="BB30" s="703"/>
      <c r="BC30" s="703"/>
      <c r="BD30" s="703"/>
      <c r="BE30" s="703"/>
      <c r="BF30" s="704"/>
      <c r="BG30" s="683">
        <v>99.3</v>
      </c>
      <c r="BH30" s="684"/>
      <c r="BI30" s="684"/>
      <c r="BJ30" s="684"/>
      <c r="BK30" s="684"/>
      <c r="BL30" s="684"/>
      <c r="BM30" s="685">
        <v>96.7</v>
      </c>
      <c r="BN30" s="684"/>
      <c r="BO30" s="684"/>
      <c r="BP30" s="684"/>
      <c r="BQ30" s="686"/>
      <c r="BR30" s="683">
        <v>99.2</v>
      </c>
      <c r="BS30" s="684"/>
      <c r="BT30" s="684"/>
      <c r="BU30" s="684"/>
      <c r="BV30" s="684"/>
      <c r="BW30" s="684"/>
      <c r="BX30" s="685">
        <v>96.2</v>
      </c>
      <c r="BY30" s="684"/>
      <c r="BZ30" s="684"/>
      <c r="CA30" s="684"/>
      <c r="CB30" s="686"/>
      <c r="CD30" s="689"/>
      <c r="CE30" s="690"/>
      <c r="CF30" s="647" t="s">
        <v>306</v>
      </c>
      <c r="CG30" s="644"/>
      <c r="CH30" s="644"/>
      <c r="CI30" s="644"/>
      <c r="CJ30" s="644"/>
      <c r="CK30" s="644"/>
      <c r="CL30" s="644"/>
      <c r="CM30" s="644"/>
      <c r="CN30" s="644"/>
      <c r="CO30" s="644"/>
      <c r="CP30" s="644"/>
      <c r="CQ30" s="645"/>
      <c r="CR30" s="603">
        <v>7832786</v>
      </c>
      <c r="CS30" s="606"/>
      <c r="CT30" s="606"/>
      <c r="CU30" s="606"/>
      <c r="CV30" s="606"/>
      <c r="CW30" s="606"/>
      <c r="CX30" s="606"/>
      <c r="CY30" s="607"/>
      <c r="CZ30" s="608">
        <v>11.1</v>
      </c>
      <c r="DA30" s="637"/>
      <c r="DB30" s="637"/>
      <c r="DC30" s="638"/>
      <c r="DD30" s="611">
        <v>6843629</v>
      </c>
      <c r="DE30" s="606"/>
      <c r="DF30" s="606"/>
      <c r="DG30" s="606"/>
      <c r="DH30" s="606"/>
      <c r="DI30" s="606"/>
      <c r="DJ30" s="606"/>
      <c r="DK30" s="607"/>
      <c r="DL30" s="611">
        <v>6843629</v>
      </c>
      <c r="DM30" s="606"/>
      <c r="DN30" s="606"/>
      <c r="DO30" s="606"/>
      <c r="DP30" s="606"/>
      <c r="DQ30" s="606"/>
      <c r="DR30" s="606"/>
      <c r="DS30" s="606"/>
      <c r="DT30" s="606"/>
      <c r="DU30" s="606"/>
      <c r="DV30" s="607"/>
      <c r="DW30" s="608">
        <v>18.399999999999999</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42782</v>
      </c>
      <c r="S31" s="606"/>
      <c r="T31" s="606"/>
      <c r="U31" s="606"/>
      <c r="V31" s="606"/>
      <c r="W31" s="606"/>
      <c r="X31" s="606"/>
      <c r="Y31" s="607"/>
      <c r="Z31" s="665">
        <v>0.1</v>
      </c>
      <c r="AA31" s="665"/>
      <c r="AB31" s="665"/>
      <c r="AC31" s="665"/>
      <c r="AD31" s="666" t="s">
        <v>234</v>
      </c>
      <c r="AE31" s="666"/>
      <c r="AF31" s="666"/>
      <c r="AG31" s="666"/>
      <c r="AH31" s="666"/>
      <c r="AI31" s="666"/>
      <c r="AJ31" s="666"/>
      <c r="AK31" s="666"/>
      <c r="AL31" s="608" t="s">
        <v>228</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99.1</v>
      </c>
      <c r="BH31" s="604"/>
      <c r="BI31" s="604"/>
      <c r="BJ31" s="604"/>
      <c r="BK31" s="604"/>
      <c r="BL31" s="604"/>
      <c r="BM31" s="609">
        <v>96.3</v>
      </c>
      <c r="BN31" s="682"/>
      <c r="BO31" s="682"/>
      <c r="BP31" s="682"/>
      <c r="BQ31" s="643"/>
      <c r="BR31" s="681">
        <v>99</v>
      </c>
      <c r="BS31" s="604"/>
      <c r="BT31" s="604"/>
      <c r="BU31" s="604"/>
      <c r="BV31" s="604"/>
      <c r="BW31" s="604"/>
      <c r="BX31" s="609">
        <v>95.4</v>
      </c>
      <c r="BY31" s="682"/>
      <c r="BZ31" s="682"/>
      <c r="CA31" s="682"/>
      <c r="CB31" s="643"/>
      <c r="CD31" s="689"/>
      <c r="CE31" s="690"/>
      <c r="CF31" s="647" t="s">
        <v>310</v>
      </c>
      <c r="CG31" s="644"/>
      <c r="CH31" s="644"/>
      <c r="CI31" s="644"/>
      <c r="CJ31" s="644"/>
      <c r="CK31" s="644"/>
      <c r="CL31" s="644"/>
      <c r="CM31" s="644"/>
      <c r="CN31" s="644"/>
      <c r="CO31" s="644"/>
      <c r="CP31" s="644"/>
      <c r="CQ31" s="645"/>
      <c r="CR31" s="603">
        <v>643779</v>
      </c>
      <c r="CS31" s="604"/>
      <c r="CT31" s="604"/>
      <c r="CU31" s="604"/>
      <c r="CV31" s="604"/>
      <c r="CW31" s="604"/>
      <c r="CX31" s="604"/>
      <c r="CY31" s="605"/>
      <c r="CZ31" s="608">
        <v>0.9</v>
      </c>
      <c r="DA31" s="637"/>
      <c r="DB31" s="637"/>
      <c r="DC31" s="638"/>
      <c r="DD31" s="611">
        <v>617664</v>
      </c>
      <c r="DE31" s="604"/>
      <c r="DF31" s="604"/>
      <c r="DG31" s="604"/>
      <c r="DH31" s="604"/>
      <c r="DI31" s="604"/>
      <c r="DJ31" s="604"/>
      <c r="DK31" s="605"/>
      <c r="DL31" s="611">
        <v>617664</v>
      </c>
      <c r="DM31" s="604"/>
      <c r="DN31" s="604"/>
      <c r="DO31" s="604"/>
      <c r="DP31" s="604"/>
      <c r="DQ31" s="604"/>
      <c r="DR31" s="604"/>
      <c r="DS31" s="604"/>
      <c r="DT31" s="604"/>
      <c r="DU31" s="604"/>
      <c r="DV31" s="605"/>
      <c r="DW31" s="608">
        <v>1.7</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v>5352254</v>
      </c>
      <c r="S32" s="606"/>
      <c r="T32" s="606"/>
      <c r="U32" s="606"/>
      <c r="V32" s="606"/>
      <c r="W32" s="606"/>
      <c r="X32" s="606"/>
      <c r="Y32" s="607"/>
      <c r="Z32" s="665">
        <v>7.2</v>
      </c>
      <c r="AA32" s="665"/>
      <c r="AB32" s="665"/>
      <c r="AC32" s="665"/>
      <c r="AD32" s="666" t="s">
        <v>130</v>
      </c>
      <c r="AE32" s="666"/>
      <c r="AF32" s="666"/>
      <c r="AG32" s="666"/>
      <c r="AH32" s="666"/>
      <c r="AI32" s="666"/>
      <c r="AJ32" s="666"/>
      <c r="AK32" s="666"/>
      <c r="AL32" s="608" t="s">
        <v>234</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99.4</v>
      </c>
      <c r="BH32" s="619"/>
      <c r="BI32" s="619"/>
      <c r="BJ32" s="619"/>
      <c r="BK32" s="619"/>
      <c r="BL32" s="619"/>
      <c r="BM32" s="663">
        <v>96.9</v>
      </c>
      <c r="BN32" s="619"/>
      <c r="BO32" s="619"/>
      <c r="BP32" s="619"/>
      <c r="BQ32" s="656"/>
      <c r="BR32" s="680">
        <v>99.4</v>
      </c>
      <c r="BS32" s="619"/>
      <c r="BT32" s="619"/>
      <c r="BU32" s="619"/>
      <c r="BV32" s="619"/>
      <c r="BW32" s="619"/>
      <c r="BX32" s="663">
        <v>96.6</v>
      </c>
      <c r="BY32" s="619"/>
      <c r="BZ32" s="619"/>
      <c r="CA32" s="619"/>
      <c r="CB32" s="656"/>
      <c r="CD32" s="691"/>
      <c r="CE32" s="692"/>
      <c r="CF32" s="647" t="s">
        <v>313</v>
      </c>
      <c r="CG32" s="644"/>
      <c r="CH32" s="644"/>
      <c r="CI32" s="644"/>
      <c r="CJ32" s="644"/>
      <c r="CK32" s="644"/>
      <c r="CL32" s="644"/>
      <c r="CM32" s="644"/>
      <c r="CN32" s="644"/>
      <c r="CO32" s="644"/>
      <c r="CP32" s="644"/>
      <c r="CQ32" s="645"/>
      <c r="CR32" s="603" t="s">
        <v>228</v>
      </c>
      <c r="CS32" s="606"/>
      <c r="CT32" s="606"/>
      <c r="CU32" s="606"/>
      <c r="CV32" s="606"/>
      <c r="CW32" s="606"/>
      <c r="CX32" s="606"/>
      <c r="CY32" s="607"/>
      <c r="CZ32" s="608" t="s">
        <v>228</v>
      </c>
      <c r="DA32" s="637"/>
      <c r="DB32" s="637"/>
      <c r="DC32" s="638"/>
      <c r="DD32" s="611" t="s">
        <v>228</v>
      </c>
      <c r="DE32" s="606"/>
      <c r="DF32" s="606"/>
      <c r="DG32" s="606"/>
      <c r="DH32" s="606"/>
      <c r="DI32" s="606"/>
      <c r="DJ32" s="606"/>
      <c r="DK32" s="607"/>
      <c r="DL32" s="611" t="s">
        <v>228</v>
      </c>
      <c r="DM32" s="606"/>
      <c r="DN32" s="606"/>
      <c r="DO32" s="606"/>
      <c r="DP32" s="606"/>
      <c r="DQ32" s="606"/>
      <c r="DR32" s="606"/>
      <c r="DS32" s="606"/>
      <c r="DT32" s="606"/>
      <c r="DU32" s="606"/>
      <c r="DV32" s="607"/>
      <c r="DW32" s="608" t="s">
        <v>234</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1854379</v>
      </c>
      <c r="S33" s="606"/>
      <c r="T33" s="606"/>
      <c r="U33" s="606"/>
      <c r="V33" s="606"/>
      <c r="W33" s="606"/>
      <c r="X33" s="606"/>
      <c r="Y33" s="607"/>
      <c r="Z33" s="665">
        <v>2.5</v>
      </c>
      <c r="AA33" s="665"/>
      <c r="AB33" s="665"/>
      <c r="AC33" s="665"/>
      <c r="AD33" s="666" t="s">
        <v>228</v>
      </c>
      <c r="AE33" s="666"/>
      <c r="AF33" s="666"/>
      <c r="AG33" s="666"/>
      <c r="AH33" s="666"/>
      <c r="AI33" s="666"/>
      <c r="AJ33" s="666"/>
      <c r="AK33" s="666"/>
      <c r="AL33" s="608" t="s">
        <v>234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25451154</v>
      </c>
      <c r="CS33" s="604"/>
      <c r="CT33" s="604"/>
      <c r="CU33" s="604"/>
      <c r="CV33" s="604"/>
      <c r="CW33" s="604"/>
      <c r="CX33" s="604"/>
      <c r="CY33" s="605"/>
      <c r="CZ33" s="608">
        <v>36</v>
      </c>
      <c r="DA33" s="637"/>
      <c r="DB33" s="637"/>
      <c r="DC33" s="638"/>
      <c r="DD33" s="611">
        <v>20553758</v>
      </c>
      <c r="DE33" s="604"/>
      <c r="DF33" s="604"/>
      <c r="DG33" s="604"/>
      <c r="DH33" s="604"/>
      <c r="DI33" s="604"/>
      <c r="DJ33" s="604"/>
      <c r="DK33" s="605"/>
      <c r="DL33" s="611">
        <v>15174723</v>
      </c>
      <c r="DM33" s="604"/>
      <c r="DN33" s="604"/>
      <c r="DO33" s="604"/>
      <c r="DP33" s="604"/>
      <c r="DQ33" s="604"/>
      <c r="DR33" s="604"/>
      <c r="DS33" s="604"/>
      <c r="DT33" s="604"/>
      <c r="DU33" s="604"/>
      <c r="DV33" s="605"/>
      <c r="DW33" s="608">
        <v>40.700000000000003</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4211886</v>
      </c>
      <c r="S34" s="606"/>
      <c r="T34" s="606"/>
      <c r="U34" s="606"/>
      <c r="V34" s="606"/>
      <c r="W34" s="606"/>
      <c r="X34" s="606"/>
      <c r="Y34" s="607"/>
      <c r="Z34" s="665">
        <v>5.7</v>
      </c>
      <c r="AA34" s="665"/>
      <c r="AB34" s="665"/>
      <c r="AC34" s="665"/>
      <c r="AD34" s="666">
        <v>2572</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9029336</v>
      </c>
      <c r="CS34" s="606"/>
      <c r="CT34" s="606"/>
      <c r="CU34" s="606"/>
      <c r="CV34" s="606"/>
      <c r="CW34" s="606"/>
      <c r="CX34" s="606"/>
      <c r="CY34" s="607"/>
      <c r="CZ34" s="608">
        <v>12.8</v>
      </c>
      <c r="DA34" s="637"/>
      <c r="DB34" s="637"/>
      <c r="DC34" s="638"/>
      <c r="DD34" s="611">
        <v>6849896</v>
      </c>
      <c r="DE34" s="606"/>
      <c r="DF34" s="606"/>
      <c r="DG34" s="606"/>
      <c r="DH34" s="606"/>
      <c r="DI34" s="606"/>
      <c r="DJ34" s="606"/>
      <c r="DK34" s="607"/>
      <c r="DL34" s="611">
        <v>6020063</v>
      </c>
      <c r="DM34" s="606"/>
      <c r="DN34" s="606"/>
      <c r="DO34" s="606"/>
      <c r="DP34" s="606"/>
      <c r="DQ34" s="606"/>
      <c r="DR34" s="606"/>
      <c r="DS34" s="606"/>
      <c r="DT34" s="606"/>
      <c r="DU34" s="606"/>
      <c r="DV34" s="607"/>
      <c r="DW34" s="608">
        <v>16.2</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10565600</v>
      </c>
      <c r="S35" s="606"/>
      <c r="T35" s="606"/>
      <c r="U35" s="606"/>
      <c r="V35" s="606"/>
      <c r="W35" s="606"/>
      <c r="X35" s="606"/>
      <c r="Y35" s="607"/>
      <c r="Z35" s="665">
        <v>14.3</v>
      </c>
      <c r="AA35" s="665"/>
      <c r="AB35" s="665"/>
      <c r="AC35" s="665"/>
      <c r="AD35" s="666" t="s">
        <v>228</v>
      </c>
      <c r="AE35" s="666"/>
      <c r="AF35" s="666"/>
      <c r="AG35" s="666"/>
      <c r="AH35" s="666"/>
      <c r="AI35" s="666"/>
      <c r="AJ35" s="666"/>
      <c r="AK35" s="666"/>
      <c r="AL35" s="608" t="s">
        <v>234</v>
      </c>
      <c r="AM35" s="609"/>
      <c r="AN35" s="609"/>
      <c r="AO35" s="667"/>
      <c r="AP35" s="214"/>
      <c r="AQ35" s="671" t="s">
        <v>321</v>
      </c>
      <c r="AR35" s="672"/>
      <c r="AS35" s="672"/>
      <c r="AT35" s="672"/>
      <c r="AU35" s="672"/>
      <c r="AV35" s="672"/>
      <c r="AW35" s="672"/>
      <c r="AX35" s="672"/>
      <c r="AY35" s="673"/>
      <c r="AZ35" s="668">
        <v>8627675</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1053442</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463352</v>
      </c>
      <c r="CS35" s="604"/>
      <c r="CT35" s="604"/>
      <c r="CU35" s="604"/>
      <c r="CV35" s="604"/>
      <c r="CW35" s="604"/>
      <c r="CX35" s="604"/>
      <c r="CY35" s="605"/>
      <c r="CZ35" s="608">
        <v>0.7</v>
      </c>
      <c r="DA35" s="637"/>
      <c r="DB35" s="637"/>
      <c r="DC35" s="638"/>
      <c r="DD35" s="611">
        <v>411160</v>
      </c>
      <c r="DE35" s="604"/>
      <c r="DF35" s="604"/>
      <c r="DG35" s="604"/>
      <c r="DH35" s="604"/>
      <c r="DI35" s="604"/>
      <c r="DJ35" s="604"/>
      <c r="DK35" s="605"/>
      <c r="DL35" s="611">
        <v>409514</v>
      </c>
      <c r="DM35" s="604"/>
      <c r="DN35" s="604"/>
      <c r="DO35" s="604"/>
      <c r="DP35" s="604"/>
      <c r="DQ35" s="604"/>
      <c r="DR35" s="604"/>
      <c r="DS35" s="604"/>
      <c r="DT35" s="604"/>
      <c r="DU35" s="604"/>
      <c r="DV35" s="605"/>
      <c r="DW35" s="608">
        <v>1.1000000000000001</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228</v>
      </c>
      <c r="S36" s="606"/>
      <c r="T36" s="606"/>
      <c r="U36" s="606"/>
      <c r="V36" s="606"/>
      <c r="W36" s="606"/>
      <c r="X36" s="606"/>
      <c r="Y36" s="607"/>
      <c r="Z36" s="665" t="s">
        <v>234</v>
      </c>
      <c r="AA36" s="665"/>
      <c r="AB36" s="665"/>
      <c r="AC36" s="665"/>
      <c r="AD36" s="666" t="s">
        <v>228</v>
      </c>
      <c r="AE36" s="666"/>
      <c r="AF36" s="666"/>
      <c r="AG36" s="666"/>
      <c r="AH36" s="666"/>
      <c r="AI36" s="666"/>
      <c r="AJ36" s="666"/>
      <c r="AK36" s="666"/>
      <c r="AL36" s="608" t="s">
        <v>234</v>
      </c>
      <c r="AM36" s="609"/>
      <c r="AN36" s="609"/>
      <c r="AO36" s="667"/>
      <c r="AQ36" s="640" t="s">
        <v>325</v>
      </c>
      <c r="AR36" s="641"/>
      <c r="AS36" s="641"/>
      <c r="AT36" s="641"/>
      <c r="AU36" s="641"/>
      <c r="AV36" s="641"/>
      <c r="AW36" s="641"/>
      <c r="AX36" s="641"/>
      <c r="AY36" s="642"/>
      <c r="AZ36" s="603">
        <v>2268961</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714363</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6671225</v>
      </c>
      <c r="CS36" s="606"/>
      <c r="CT36" s="606"/>
      <c r="CU36" s="606"/>
      <c r="CV36" s="606"/>
      <c r="CW36" s="606"/>
      <c r="CX36" s="606"/>
      <c r="CY36" s="607"/>
      <c r="CZ36" s="608">
        <v>9.4</v>
      </c>
      <c r="DA36" s="637"/>
      <c r="DB36" s="637"/>
      <c r="DC36" s="638"/>
      <c r="DD36" s="611">
        <v>6015722</v>
      </c>
      <c r="DE36" s="606"/>
      <c r="DF36" s="606"/>
      <c r="DG36" s="606"/>
      <c r="DH36" s="606"/>
      <c r="DI36" s="606"/>
      <c r="DJ36" s="606"/>
      <c r="DK36" s="607"/>
      <c r="DL36" s="611">
        <v>4736931</v>
      </c>
      <c r="DM36" s="606"/>
      <c r="DN36" s="606"/>
      <c r="DO36" s="606"/>
      <c r="DP36" s="606"/>
      <c r="DQ36" s="606"/>
      <c r="DR36" s="606"/>
      <c r="DS36" s="606"/>
      <c r="DT36" s="606"/>
      <c r="DU36" s="606"/>
      <c r="DV36" s="607"/>
      <c r="DW36" s="608">
        <v>12.7</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v>2050000</v>
      </c>
      <c r="S37" s="606"/>
      <c r="T37" s="606"/>
      <c r="U37" s="606"/>
      <c r="V37" s="606"/>
      <c r="W37" s="606"/>
      <c r="X37" s="606"/>
      <c r="Y37" s="607"/>
      <c r="Z37" s="665">
        <v>2.8</v>
      </c>
      <c r="AA37" s="665"/>
      <c r="AB37" s="665"/>
      <c r="AC37" s="665"/>
      <c r="AD37" s="666" t="s">
        <v>228</v>
      </c>
      <c r="AE37" s="666"/>
      <c r="AF37" s="666"/>
      <c r="AG37" s="666"/>
      <c r="AH37" s="666"/>
      <c r="AI37" s="666"/>
      <c r="AJ37" s="666"/>
      <c r="AK37" s="666"/>
      <c r="AL37" s="608" t="s">
        <v>234</v>
      </c>
      <c r="AM37" s="609"/>
      <c r="AN37" s="609"/>
      <c r="AO37" s="667"/>
      <c r="AQ37" s="640" t="s">
        <v>329</v>
      </c>
      <c r="AR37" s="641"/>
      <c r="AS37" s="641"/>
      <c r="AT37" s="641"/>
      <c r="AU37" s="641"/>
      <c r="AV37" s="641"/>
      <c r="AW37" s="641"/>
      <c r="AX37" s="641"/>
      <c r="AY37" s="642"/>
      <c r="AZ37" s="603">
        <v>461878</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20750</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1320402</v>
      </c>
      <c r="CS37" s="604"/>
      <c r="CT37" s="604"/>
      <c r="CU37" s="604"/>
      <c r="CV37" s="604"/>
      <c r="CW37" s="604"/>
      <c r="CX37" s="604"/>
      <c r="CY37" s="605"/>
      <c r="CZ37" s="608">
        <v>1.9</v>
      </c>
      <c r="DA37" s="637"/>
      <c r="DB37" s="637"/>
      <c r="DC37" s="638"/>
      <c r="DD37" s="611">
        <v>1240470</v>
      </c>
      <c r="DE37" s="604"/>
      <c r="DF37" s="604"/>
      <c r="DG37" s="604"/>
      <c r="DH37" s="604"/>
      <c r="DI37" s="604"/>
      <c r="DJ37" s="604"/>
      <c r="DK37" s="605"/>
      <c r="DL37" s="611">
        <v>1235974</v>
      </c>
      <c r="DM37" s="604"/>
      <c r="DN37" s="604"/>
      <c r="DO37" s="604"/>
      <c r="DP37" s="604"/>
      <c r="DQ37" s="604"/>
      <c r="DR37" s="604"/>
      <c r="DS37" s="604"/>
      <c r="DT37" s="604"/>
      <c r="DU37" s="604"/>
      <c r="DV37" s="605"/>
      <c r="DW37" s="608">
        <v>3.3</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73825345</v>
      </c>
      <c r="S38" s="655"/>
      <c r="T38" s="655"/>
      <c r="U38" s="655"/>
      <c r="V38" s="655"/>
      <c r="W38" s="655"/>
      <c r="X38" s="655"/>
      <c r="Y38" s="660"/>
      <c r="Z38" s="661">
        <v>100</v>
      </c>
      <c r="AA38" s="661"/>
      <c r="AB38" s="661"/>
      <c r="AC38" s="661"/>
      <c r="AD38" s="662">
        <v>35211683</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378187</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31331</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5474417</v>
      </c>
      <c r="CS38" s="606"/>
      <c r="CT38" s="606"/>
      <c r="CU38" s="606"/>
      <c r="CV38" s="606"/>
      <c r="CW38" s="606"/>
      <c r="CX38" s="606"/>
      <c r="CY38" s="607"/>
      <c r="CZ38" s="608">
        <v>7.7</v>
      </c>
      <c r="DA38" s="637"/>
      <c r="DB38" s="637"/>
      <c r="DC38" s="638"/>
      <c r="DD38" s="611">
        <v>4344888</v>
      </c>
      <c r="DE38" s="606"/>
      <c r="DF38" s="606"/>
      <c r="DG38" s="606"/>
      <c r="DH38" s="606"/>
      <c r="DI38" s="606"/>
      <c r="DJ38" s="606"/>
      <c r="DK38" s="607"/>
      <c r="DL38" s="611">
        <v>4008215</v>
      </c>
      <c r="DM38" s="606"/>
      <c r="DN38" s="606"/>
      <c r="DO38" s="606"/>
      <c r="DP38" s="606"/>
      <c r="DQ38" s="606"/>
      <c r="DR38" s="606"/>
      <c r="DS38" s="606"/>
      <c r="DT38" s="606"/>
      <c r="DU38" s="606"/>
      <c r="DV38" s="607"/>
      <c r="DW38" s="608">
        <v>10.8</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v>140073</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106</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2154603</v>
      </c>
      <c r="CS39" s="604"/>
      <c r="CT39" s="604"/>
      <c r="CU39" s="604"/>
      <c r="CV39" s="604"/>
      <c r="CW39" s="604"/>
      <c r="CX39" s="604"/>
      <c r="CY39" s="605"/>
      <c r="CZ39" s="608">
        <v>3</v>
      </c>
      <c r="DA39" s="637"/>
      <c r="DB39" s="637"/>
      <c r="DC39" s="638"/>
      <c r="DD39" s="611">
        <v>2096339</v>
      </c>
      <c r="DE39" s="604"/>
      <c r="DF39" s="604"/>
      <c r="DG39" s="604"/>
      <c r="DH39" s="604"/>
      <c r="DI39" s="604"/>
      <c r="DJ39" s="604"/>
      <c r="DK39" s="605"/>
      <c r="DL39" s="611" t="s">
        <v>234</v>
      </c>
      <c r="DM39" s="604"/>
      <c r="DN39" s="604"/>
      <c r="DO39" s="604"/>
      <c r="DP39" s="604"/>
      <c r="DQ39" s="604"/>
      <c r="DR39" s="604"/>
      <c r="DS39" s="604"/>
      <c r="DT39" s="604"/>
      <c r="DU39" s="604"/>
      <c r="DV39" s="605"/>
      <c r="DW39" s="608" t="s">
        <v>234</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1500370</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102</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1658221</v>
      </c>
      <c r="CS40" s="606"/>
      <c r="CT40" s="606"/>
      <c r="CU40" s="606"/>
      <c r="CV40" s="606"/>
      <c r="CW40" s="606"/>
      <c r="CX40" s="606"/>
      <c r="CY40" s="607"/>
      <c r="CZ40" s="608">
        <v>2.2999999999999998</v>
      </c>
      <c r="DA40" s="637"/>
      <c r="DB40" s="637"/>
      <c r="DC40" s="638"/>
      <c r="DD40" s="611">
        <v>835753</v>
      </c>
      <c r="DE40" s="606"/>
      <c r="DF40" s="606"/>
      <c r="DG40" s="606"/>
      <c r="DH40" s="606"/>
      <c r="DI40" s="606"/>
      <c r="DJ40" s="606"/>
      <c r="DK40" s="607"/>
      <c r="DL40" s="611" t="s">
        <v>130</v>
      </c>
      <c r="DM40" s="606"/>
      <c r="DN40" s="606"/>
      <c r="DO40" s="606"/>
      <c r="DP40" s="606"/>
      <c r="DQ40" s="606"/>
      <c r="DR40" s="606"/>
      <c r="DS40" s="606"/>
      <c r="DT40" s="606"/>
      <c r="DU40" s="606"/>
      <c r="DV40" s="607"/>
      <c r="DW40" s="608" t="s">
        <v>234</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3878206</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359</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234</v>
      </c>
      <c r="CS41" s="604"/>
      <c r="CT41" s="604"/>
      <c r="CU41" s="604"/>
      <c r="CV41" s="604"/>
      <c r="CW41" s="604"/>
      <c r="CX41" s="604"/>
      <c r="CY41" s="605"/>
      <c r="CZ41" s="608" t="s">
        <v>130</v>
      </c>
      <c r="DA41" s="637"/>
      <c r="DB41" s="637"/>
      <c r="DC41" s="638"/>
      <c r="DD41" s="611" t="s">
        <v>130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14937214</v>
      </c>
      <c r="CS42" s="606"/>
      <c r="CT42" s="606"/>
      <c r="CU42" s="606"/>
      <c r="CV42" s="606"/>
      <c r="CW42" s="606"/>
      <c r="CX42" s="606"/>
      <c r="CY42" s="607"/>
      <c r="CZ42" s="608">
        <v>21.1</v>
      </c>
      <c r="DA42" s="609"/>
      <c r="DB42" s="609"/>
      <c r="DC42" s="610"/>
      <c r="DD42" s="611">
        <v>1648335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355176</v>
      </c>
      <c r="CS43" s="604"/>
      <c r="CT43" s="604"/>
      <c r="CU43" s="604"/>
      <c r="CV43" s="604"/>
      <c r="CW43" s="604"/>
      <c r="CX43" s="604"/>
      <c r="CY43" s="605"/>
      <c r="CZ43" s="608">
        <v>0.5</v>
      </c>
      <c r="DA43" s="637"/>
      <c r="DB43" s="637"/>
      <c r="DC43" s="638"/>
      <c r="DD43" s="611">
        <v>355176</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301</v>
      </c>
      <c r="CE44" s="632"/>
      <c r="CF44" s="600" t="s">
        <v>351</v>
      </c>
      <c r="CG44" s="601"/>
      <c r="CH44" s="601"/>
      <c r="CI44" s="601"/>
      <c r="CJ44" s="601"/>
      <c r="CK44" s="601"/>
      <c r="CL44" s="601"/>
      <c r="CM44" s="601"/>
      <c r="CN44" s="601"/>
      <c r="CO44" s="601"/>
      <c r="CP44" s="601"/>
      <c r="CQ44" s="602"/>
      <c r="CR44" s="603">
        <v>14820103</v>
      </c>
      <c r="CS44" s="606"/>
      <c r="CT44" s="606"/>
      <c r="CU44" s="606"/>
      <c r="CV44" s="606"/>
      <c r="CW44" s="606"/>
      <c r="CX44" s="606"/>
      <c r="CY44" s="607"/>
      <c r="CZ44" s="608">
        <v>20.9</v>
      </c>
      <c r="DA44" s="609"/>
      <c r="DB44" s="609"/>
      <c r="DC44" s="610"/>
      <c r="DD44" s="611">
        <v>1563922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5426897</v>
      </c>
      <c r="CS45" s="604"/>
      <c r="CT45" s="604"/>
      <c r="CU45" s="604"/>
      <c r="CV45" s="604"/>
      <c r="CW45" s="604"/>
      <c r="CX45" s="604"/>
      <c r="CY45" s="605"/>
      <c r="CZ45" s="608">
        <v>7.7</v>
      </c>
      <c r="DA45" s="637"/>
      <c r="DB45" s="637"/>
      <c r="DC45" s="638"/>
      <c r="DD45" s="611">
        <v>364851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8979248</v>
      </c>
      <c r="CS46" s="606"/>
      <c r="CT46" s="606"/>
      <c r="CU46" s="606"/>
      <c r="CV46" s="606"/>
      <c r="CW46" s="606"/>
      <c r="CX46" s="606"/>
      <c r="CY46" s="607"/>
      <c r="CZ46" s="608">
        <v>12.7</v>
      </c>
      <c r="DA46" s="609"/>
      <c r="DB46" s="609"/>
      <c r="DC46" s="610"/>
      <c r="DD46" s="611">
        <v>1163030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v>117111</v>
      </c>
      <c r="CS47" s="604"/>
      <c r="CT47" s="604"/>
      <c r="CU47" s="604"/>
      <c r="CV47" s="604"/>
      <c r="CW47" s="604"/>
      <c r="CX47" s="604"/>
      <c r="CY47" s="605"/>
      <c r="CZ47" s="608">
        <v>0.2</v>
      </c>
      <c r="DA47" s="637"/>
      <c r="DB47" s="637"/>
      <c r="DC47" s="638"/>
      <c r="DD47" s="611">
        <v>84413</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228</v>
      </c>
      <c r="CS48" s="606"/>
      <c r="CT48" s="606"/>
      <c r="CU48" s="606"/>
      <c r="CV48" s="606"/>
      <c r="CW48" s="606"/>
      <c r="CX48" s="606"/>
      <c r="CY48" s="607"/>
      <c r="CZ48" s="608" t="s">
        <v>228</v>
      </c>
      <c r="DA48" s="609"/>
      <c r="DB48" s="609"/>
      <c r="DC48" s="610"/>
      <c r="DD48" s="611" t="s">
        <v>130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70762188</v>
      </c>
      <c r="CS49" s="619"/>
      <c r="CT49" s="619"/>
      <c r="CU49" s="619"/>
      <c r="CV49" s="619"/>
      <c r="CW49" s="619"/>
      <c r="CX49" s="619"/>
      <c r="CY49" s="620"/>
      <c r="CZ49" s="621">
        <v>100</v>
      </c>
      <c r="DA49" s="622"/>
      <c r="DB49" s="622"/>
      <c r="DC49" s="623"/>
      <c r="DD49" s="624">
        <v>42913632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FIyEpEQEIco/d2wdvmasRXGcefsKdLZlyAAQQHXGQ7GV8GsQcGIAZF1iWUre9QUx+X6jRY3jzI7ftNQEJuhGjA==" saltValue="Mr7qFxBtUlZ2hPQkgf2k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A136"/>
  <sheetViews>
    <sheetView zoomScale="85" zoomScaleNormal="8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73838</v>
      </c>
      <c r="R7" s="1136"/>
      <c r="S7" s="1136"/>
      <c r="T7" s="1136"/>
      <c r="U7" s="1136"/>
      <c r="V7" s="1136">
        <v>70775</v>
      </c>
      <c r="W7" s="1136"/>
      <c r="X7" s="1136"/>
      <c r="Y7" s="1136"/>
      <c r="Z7" s="1136"/>
      <c r="AA7" s="1136">
        <v>3063</v>
      </c>
      <c r="AB7" s="1136"/>
      <c r="AC7" s="1136"/>
      <c r="AD7" s="1136"/>
      <c r="AE7" s="1137"/>
      <c r="AF7" s="1138">
        <v>2185</v>
      </c>
      <c r="AG7" s="1139"/>
      <c r="AH7" s="1139"/>
      <c r="AI7" s="1139"/>
      <c r="AJ7" s="1140"/>
      <c r="AK7" s="1122">
        <v>5346</v>
      </c>
      <c r="AL7" s="1123"/>
      <c r="AM7" s="1123"/>
      <c r="AN7" s="1123"/>
      <c r="AO7" s="1123"/>
      <c r="AP7" s="1123">
        <v>89298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579</v>
      </c>
      <c r="BT7" s="1127"/>
      <c r="BU7" s="1127"/>
      <c r="BV7" s="1127"/>
      <c r="BW7" s="1127"/>
      <c r="BX7" s="1127"/>
      <c r="BY7" s="1127"/>
      <c r="BZ7" s="1127"/>
      <c r="CA7" s="1127"/>
      <c r="CB7" s="1127"/>
      <c r="CC7" s="1127"/>
      <c r="CD7" s="1127"/>
      <c r="CE7" s="1127"/>
      <c r="CF7" s="1127"/>
      <c r="CG7" s="1128"/>
      <c r="CH7" s="1119">
        <v>15</v>
      </c>
      <c r="CI7" s="1120"/>
      <c r="CJ7" s="1120"/>
      <c r="CK7" s="1120"/>
      <c r="CL7" s="1121"/>
      <c r="CM7" s="1119">
        <v>362</v>
      </c>
      <c r="CN7" s="1120"/>
      <c r="CO7" s="1120"/>
      <c r="CP7" s="1120"/>
      <c r="CQ7" s="1121"/>
      <c r="CR7" s="1119">
        <v>77</v>
      </c>
      <c r="CS7" s="1120"/>
      <c r="CT7" s="1120"/>
      <c r="CU7" s="1120"/>
      <c r="CV7" s="1121"/>
      <c r="CW7" s="1119">
        <v>15</v>
      </c>
      <c r="CX7" s="1120"/>
      <c r="CY7" s="1120"/>
      <c r="CZ7" s="1120"/>
      <c r="DA7" s="1121"/>
      <c r="DB7" s="1020" t="s">
        <v>507</v>
      </c>
      <c r="DC7" s="1021"/>
      <c r="DD7" s="1021"/>
      <c r="DE7" s="1021"/>
      <c r="DF7" s="1022"/>
      <c r="DG7" s="1020" t="s">
        <v>507</v>
      </c>
      <c r="DH7" s="1021"/>
      <c r="DI7" s="1021"/>
      <c r="DJ7" s="1021"/>
      <c r="DK7" s="1022"/>
      <c r="DL7" s="1119" t="s">
        <v>507</v>
      </c>
      <c r="DM7" s="1120"/>
      <c r="DN7" s="1120"/>
      <c r="DO7" s="1120"/>
      <c r="DP7" s="1121"/>
      <c r="DQ7" s="1119" t="s">
        <v>507</v>
      </c>
      <c r="DR7" s="1120"/>
      <c r="DS7" s="1120"/>
      <c r="DT7" s="1120"/>
      <c r="DU7" s="1121"/>
      <c r="DV7" s="1146"/>
      <c r="DW7" s="1147"/>
      <c r="DX7" s="1147"/>
      <c r="DY7" s="1147"/>
      <c r="DZ7" s="1148"/>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580</v>
      </c>
      <c r="BT8" s="1046"/>
      <c r="BU8" s="1046"/>
      <c r="BV8" s="1046"/>
      <c r="BW8" s="1046"/>
      <c r="BX8" s="1046"/>
      <c r="BY8" s="1046"/>
      <c r="BZ8" s="1046"/>
      <c r="CA8" s="1046"/>
      <c r="CB8" s="1046"/>
      <c r="CC8" s="1046"/>
      <c r="CD8" s="1046"/>
      <c r="CE8" s="1046"/>
      <c r="CF8" s="1046"/>
      <c r="CG8" s="1047"/>
      <c r="CH8" s="1020">
        <v>0</v>
      </c>
      <c r="CI8" s="1021"/>
      <c r="CJ8" s="1021"/>
      <c r="CK8" s="1021"/>
      <c r="CL8" s="1022"/>
      <c r="CM8" s="1020">
        <v>106</v>
      </c>
      <c r="CN8" s="1021"/>
      <c r="CO8" s="1021"/>
      <c r="CP8" s="1021"/>
      <c r="CQ8" s="1022"/>
      <c r="CR8" s="1020">
        <v>95</v>
      </c>
      <c r="CS8" s="1021"/>
      <c r="CT8" s="1021"/>
      <c r="CU8" s="1021"/>
      <c r="CV8" s="1022"/>
      <c r="CW8" s="1020" t="s">
        <v>507</v>
      </c>
      <c r="CX8" s="1021"/>
      <c r="CY8" s="1021"/>
      <c r="CZ8" s="1021"/>
      <c r="DA8" s="1022"/>
      <c r="DB8" s="1020" t="s">
        <v>507</v>
      </c>
      <c r="DC8" s="1021"/>
      <c r="DD8" s="1021"/>
      <c r="DE8" s="1021"/>
      <c r="DF8" s="1022"/>
      <c r="DG8" s="1020" t="s">
        <v>507</v>
      </c>
      <c r="DH8" s="1021"/>
      <c r="DI8" s="1021"/>
      <c r="DJ8" s="1021"/>
      <c r="DK8" s="1022"/>
      <c r="DL8" s="1020" t="s">
        <v>507</v>
      </c>
      <c r="DM8" s="1021"/>
      <c r="DN8" s="1021"/>
      <c r="DO8" s="1021"/>
      <c r="DP8" s="1022"/>
      <c r="DQ8" s="1020" t="s">
        <v>507</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581</v>
      </c>
      <c r="BT9" s="1046"/>
      <c r="BU9" s="1046"/>
      <c r="BV9" s="1046"/>
      <c r="BW9" s="1046"/>
      <c r="BX9" s="1046"/>
      <c r="BY9" s="1046"/>
      <c r="BZ9" s="1046"/>
      <c r="CA9" s="1046"/>
      <c r="CB9" s="1046"/>
      <c r="CC9" s="1046"/>
      <c r="CD9" s="1046"/>
      <c r="CE9" s="1046"/>
      <c r="CF9" s="1046"/>
      <c r="CG9" s="1047"/>
      <c r="CH9" s="1020">
        <v>-13</v>
      </c>
      <c r="CI9" s="1021"/>
      <c r="CJ9" s="1021"/>
      <c r="CK9" s="1021"/>
      <c r="CL9" s="1022"/>
      <c r="CM9" s="1020">
        <v>243</v>
      </c>
      <c r="CN9" s="1021"/>
      <c r="CO9" s="1021"/>
      <c r="CP9" s="1021"/>
      <c r="CQ9" s="1022"/>
      <c r="CR9" s="1020">
        <v>200</v>
      </c>
      <c r="CS9" s="1021"/>
      <c r="CT9" s="1021"/>
      <c r="CU9" s="1021"/>
      <c r="CV9" s="1022"/>
      <c r="CW9" s="1020">
        <v>39</v>
      </c>
      <c r="CX9" s="1021"/>
      <c r="CY9" s="1021"/>
      <c r="CZ9" s="1021"/>
      <c r="DA9" s="1022"/>
      <c r="DB9" s="1020" t="s">
        <v>507</v>
      </c>
      <c r="DC9" s="1021"/>
      <c r="DD9" s="1021"/>
      <c r="DE9" s="1021"/>
      <c r="DF9" s="1022"/>
      <c r="DG9" s="1020" t="s">
        <v>507</v>
      </c>
      <c r="DH9" s="1021"/>
      <c r="DI9" s="1021"/>
      <c r="DJ9" s="1021"/>
      <c r="DK9" s="1022"/>
      <c r="DL9" s="1020" t="s">
        <v>507</v>
      </c>
      <c r="DM9" s="1021"/>
      <c r="DN9" s="1021"/>
      <c r="DO9" s="1021"/>
      <c r="DP9" s="1022"/>
      <c r="DQ9" s="1020" t="s">
        <v>507</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582</v>
      </c>
      <c r="BT10" s="1046"/>
      <c r="BU10" s="1046"/>
      <c r="BV10" s="1046"/>
      <c r="BW10" s="1046"/>
      <c r="BX10" s="1046"/>
      <c r="BY10" s="1046"/>
      <c r="BZ10" s="1046"/>
      <c r="CA10" s="1046"/>
      <c r="CB10" s="1046"/>
      <c r="CC10" s="1046"/>
      <c r="CD10" s="1046"/>
      <c r="CE10" s="1046"/>
      <c r="CF10" s="1046"/>
      <c r="CG10" s="1047"/>
      <c r="CH10" s="1020">
        <v>-4</v>
      </c>
      <c r="CI10" s="1021"/>
      <c r="CJ10" s="1021"/>
      <c r="CK10" s="1021"/>
      <c r="CL10" s="1022"/>
      <c r="CM10" s="1020">
        <v>329</v>
      </c>
      <c r="CN10" s="1021"/>
      <c r="CO10" s="1021"/>
      <c r="CP10" s="1021"/>
      <c r="CQ10" s="1022"/>
      <c r="CR10" s="1020">
        <v>300</v>
      </c>
      <c r="CS10" s="1021"/>
      <c r="CT10" s="1021"/>
      <c r="CU10" s="1021"/>
      <c r="CV10" s="1022"/>
      <c r="CW10" s="1020">
        <v>38</v>
      </c>
      <c r="CX10" s="1021"/>
      <c r="CY10" s="1021"/>
      <c r="CZ10" s="1021"/>
      <c r="DA10" s="1022"/>
      <c r="DB10" s="1020" t="s">
        <v>507</v>
      </c>
      <c r="DC10" s="1021"/>
      <c r="DD10" s="1021"/>
      <c r="DE10" s="1021"/>
      <c r="DF10" s="1022"/>
      <c r="DG10" s="1020" t="s">
        <v>507</v>
      </c>
      <c r="DH10" s="1021"/>
      <c r="DI10" s="1021"/>
      <c r="DJ10" s="1021"/>
      <c r="DK10" s="1022"/>
      <c r="DL10" s="1020" t="s">
        <v>507</v>
      </c>
      <c r="DM10" s="1021"/>
      <c r="DN10" s="1021"/>
      <c r="DO10" s="1021"/>
      <c r="DP10" s="1022"/>
      <c r="DQ10" s="1020" t="s">
        <v>507</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583</v>
      </c>
      <c r="BT11" s="1046"/>
      <c r="BU11" s="1046"/>
      <c r="BV11" s="1046"/>
      <c r="BW11" s="1046"/>
      <c r="BX11" s="1046"/>
      <c r="BY11" s="1046"/>
      <c r="BZ11" s="1046"/>
      <c r="CA11" s="1046"/>
      <c r="CB11" s="1046"/>
      <c r="CC11" s="1046"/>
      <c r="CD11" s="1046"/>
      <c r="CE11" s="1046"/>
      <c r="CF11" s="1046"/>
      <c r="CG11" s="1047"/>
      <c r="CH11" s="1020">
        <v>5</v>
      </c>
      <c r="CI11" s="1021"/>
      <c r="CJ11" s="1021"/>
      <c r="CK11" s="1021"/>
      <c r="CL11" s="1022"/>
      <c r="CM11" s="1020">
        <v>120</v>
      </c>
      <c r="CN11" s="1021"/>
      <c r="CO11" s="1021"/>
      <c r="CP11" s="1021"/>
      <c r="CQ11" s="1022"/>
      <c r="CR11" s="1020">
        <v>100</v>
      </c>
      <c r="CS11" s="1021"/>
      <c r="CT11" s="1021"/>
      <c r="CU11" s="1021"/>
      <c r="CV11" s="1022"/>
      <c r="CW11" s="1020">
        <v>2928</v>
      </c>
      <c r="CX11" s="1021"/>
      <c r="CY11" s="1021"/>
      <c r="CZ11" s="1021"/>
      <c r="DA11" s="1022"/>
      <c r="DB11" s="1020" t="s">
        <v>507</v>
      </c>
      <c r="DC11" s="1021"/>
      <c r="DD11" s="1021"/>
      <c r="DE11" s="1021"/>
      <c r="DF11" s="1022"/>
      <c r="DG11" s="1020" t="s">
        <v>507</v>
      </c>
      <c r="DH11" s="1021"/>
      <c r="DI11" s="1021"/>
      <c r="DJ11" s="1021"/>
      <c r="DK11" s="1022"/>
      <c r="DL11" s="1020" t="s">
        <v>507</v>
      </c>
      <c r="DM11" s="1021"/>
      <c r="DN11" s="1021"/>
      <c r="DO11" s="1021"/>
      <c r="DP11" s="1022"/>
      <c r="DQ11" s="1020" t="s">
        <v>507</v>
      </c>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584</v>
      </c>
      <c r="BT12" s="1046"/>
      <c r="BU12" s="1046"/>
      <c r="BV12" s="1046"/>
      <c r="BW12" s="1046"/>
      <c r="BX12" s="1046"/>
      <c r="BY12" s="1046"/>
      <c r="BZ12" s="1046"/>
      <c r="CA12" s="1046"/>
      <c r="CB12" s="1046"/>
      <c r="CC12" s="1046"/>
      <c r="CD12" s="1046"/>
      <c r="CE12" s="1046"/>
      <c r="CF12" s="1046"/>
      <c r="CG12" s="1047"/>
      <c r="CH12" s="1020">
        <v>-17</v>
      </c>
      <c r="CI12" s="1021"/>
      <c r="CJ12" s="1021"/>
      <c r="CK12" s="1021"/>
      <c r="CL12" s="1022"/>
      <c r="CM12" s="1020">
        <v>939</v>
      </c>
      <c r="CN12" s="1021"/>
      <c r="CO12" s="1021"/>
      <c r="CP12" s="1021"/>
      <c r="CQ12" s="1022"/>
      <c r="CR12" s="1020">
        <v>12</v>
      </c>
      <c r="CS12" s="1021"/>
      <c r="CT12" s="1021"/>
      <c r="CU12" s="1021"/>
      <c r="CV12" s="1022"/>
      <c r="CW12" s="1020">
        <v>63</v>
      </c>
      <c r="CX12" s="1021"/>
      <c r="CY12" s="1021"/>
      <c r="CZ12" s="1021"/>
      <c r="DA12" s="1022"/>
      <c r="DB12" s="1020" t="s">
        <v>507</v>
      </c>
      <c r="DC12" s="1021"/>
      <c r="DD12" s="1021"/>
      <c r="DE12" s="1021"/>
      <c r="DF12" s="1022"/>
      <c r="DG12" s="1020" t="s">
        <v>507</v>
      </c>
      <c r="DH12" s="1021"/>
      <c r="DI12" s="1021"/>
      <c r="DJ12" s="1021"/>
      <c r="DK12" s="1022"/>
      <c r="DL12" s="1020" t="s">
        <v>507</v>
      </c>
      <c r="DM12" s="1021"/>
      <c r="DN12" s="1021"/>
      <c r="DO12" s="1021"/>
      <c r="DP12" s="1022"/>
      <c r="DQ12" s="1020" t="s">
        <v>507</v>
      </c>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t="s">
        <v>591</v>
      </c>
      <c r="BS13" s="1045" t="s">
        <v>585</v>
      </c>
      <c r="BT13" s="1046"/>
      <c r="BU13" s="1046"/>
      <c r="BV13" s="1046"/>
      <c r="BW13" s="1046"/>
      <c r="BX13" s="1046"/>
      <c r="BY13" s="1046"/>
      <c r="BZ13" s="1046"/>
      <c r="CA13" s="1046"/>
      <c r="CB13" s="1046"/>
      <c r="CC13" s="1046"/>
      <c r="CD13" s="1046"/>
      <c r="CE13" s="1046"/>
      <c r="CF13" s="1046"/>
      <c r="CG13" s="1047"/>
      <c r="CH13" s="1020">
        <v>-6</v>
      </c>
      <c r="CI13" s="1021"/>
      <c r="CJ13" s="1021"/>
      <c r="CK13" s="1021"/>
      <c r="CL13" s="1022"/>
      <c r="CM13" s="1020">
        <v>-100</v>
      </c>
      <c r="CN13" s="1021"/>
      <c r="CO13" s="1021"/>
      <c r="CP13" s="1021"/>
      <c r="CQ13" s="1022"/>
      <c r="CR13" s="1020">
        <v>14</v>
      </c>
      <c r="CS13" s="1021"/>
      <c r="CT13" s="1021"/>
      <c r="CU13" s="1021"/>
      <c r="CV13" s="1022"/>
      <c r="CW13" s="1020">
        <v>29</v>
      </c>
      <c r="CX13" s="1021"/>
      <c r="CY13" s="1021"/>
      <c r="CZ13" s="1021"/>
      <c r="DA13" s="1022"/>
      <c r="DB13" s="1020" t="s">
        <v>507</v>
      </c>
      <c r="DC13" s="1021"/>
      <c r="DD13" s="1021"/>
      <c r="DE13" s="1021"/>
      <c r="DF13" s="1022"/>
      <c r="DG13" s="1020" t="s">
        <v>507</v>
      </c>
      <c r="DH13" s="1021"/>
      <c r="DI13" s="1021"/>
      <c r="DJ13" s="1021"/>
      <c r="DK13" s="1022"/>
      <c r="DL13" s="1020">
        <v>149</v>
      </c>
      <c r="DM13" s="1021"/>
      <c r="DN13" s="1021"/>
      <c r="DO13" s="1021"/>
      <c r="DP13" s="1022"/>
      <c r="DQ13" s="1020">
        <v>134</v>
      </c>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t="s">
        <v>586</v>
      </c>
      <c r="BT14" s="1046"/>
      <c r="BU14" s="1046"/>
      <c r="BV14" s="1046"/>
      <c r="BW14" s="1046"/>
      <c r="BX14" s="1046"/>
      <c r="BY14" s="1046"/>
      <c r="BZ14" s="1046"/>
      <c r="CA14" s="1046"/>
      <c r="CB14" s="1046"/>
      <c r="CC14" s="1046"/>
      <c r="CD14" s="1046"/>
      <c r="CE14" s="1046"/>
      <c r="CF14" s="1046"/>
      <c r="CG14" s="1047"/>
      <c r="CH14" s="1020">
        <v>4</v>
      </c>
      <c r="CI14" s="1021"/>
      <c r="CJ14" s="1021"/>
      <c r="CK14" s="1021"/>
      <c r="CL14" s="1022"/>
      <c r="CM14" s="1020">
        <v>33</v>
      </c>
      <c r="CN14" s="1021"/>
      <c r="CO14" s="1021"/>
      <c r="CP14" s="1021"/>
      <c r="CQ14" s="1022"/>
      <c r="CR14" s="1020">
        <v>3</v>
      </c>
      <c r="CS14" s="1021"/>
      <c r="CT14" s="1021"/>
      <c r="CU14" s="1021"/>
      <c r="CV14" s="1022"/>
      <c r="CW14" s="1020" t="s">
        <v>507</v>
      </c>
      <c r="CX14" s="1021"/>
      <c r="CY14" s="1021"/>
      <c r="CZ14" s="1021"/>
      <c r="DA14" s="1022"/>
      <c r="DB14" s="1020" t="s">
        <v>507</v>
      </c>
      <c r="DC14" s="1021"/>
      <c r="DD14" s="1021"/>
      <c r="DE14" s="1021"/>
      <c r="DF14" s="1022"/>
      <c r="DG14" s="1020" t="s">
        <v>507</v>
      </c>
      <c r="DH14" s="1021"/>
      <c r="DI14" s="1021"/>
      <c r="DJ14" s="1021"/>
      <c r="DK14" s="1022"/>
      <c r="DL14" s="1020" t="s">
        <v>507</v>
      </c>
      <c r="DM14" s="1021"/>
      <c r="DN14" s="1021"/>
      <c r="DO14" s="1021"/>
      <c r="DP14" s="1022"/>
      <c r="DQ14" s="1020" t="s">
        <v>507</v>
      </c>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t="s">
        <v>587</v>
      </c>
      <c r="BT15" s="1046"/>
      <c r="BU15" s="1046"/>
      <c r="BV15" s="1046"/>
      <c r="BW15" s="1046"/>
      <c r="BX15" s="1046"/>
      <c r="BY15" s="1046"/>
      <c r="BZ15" s="1046"/>
      <c r="CA15" s="1046"/>
      <c r="CB15" s="1046"/>
      <c r="CC15" s="1046"/>
      <c r="CD15" s="1046"/>
      <c r="CE15" s="1046"/>
      <c r="CF15" s="1046"/>
      <c r="CG15" s="1047"/>
      <c r="CH15" s="1020">
        <v>3</v>
      </c>
      <c r="CI15" s="1021"/>
      <c r="CJ15" s="1021"/>
      <c r="CK15" s="1021"/>
      <c r="CL15" s="1022"/>
      <c r="CM15" s="1020">
        <v>10</v>
      </c>
      <c r="CN15" s="1021"/>
      <c r="CO15" s="1021"/>
      <c r="CP15" s="1021"/>
      <c r="CQ15" s="1022"/>
      <c r="CR15" s="1020">
        <v>10</v>
      </c>
      <c r="CS15" s="1021"/>
      <c r="CT15" s="1021"/>
      <c r="CU15" s="1021"/>
      <c r="CV15" s="1022"/>
      <c r="CW15" s="1020" t="s">
        <v>507</v>
      </c>
      <c r="CX15" s="1021"/>
      <c r="CY15" s="1021"/>
      <c r="CZ15" s="1021"/>
      <c r="DA15" s="1022"/>
      <c r="DB15" s="1020" t="s">
        <v>507</v>
      </c>
      <c r="DC15" s="1021"/>
      <c r="DD15" s="1021"/>
      <c r="DE15" s="1021"/>
      <c r="DF15" s="1022"/>
      <c r="DG15" s="1020" t="s">
        <v>507</v>
      </c>
      <c r="DH15" s="1021"/>
      <c r="DI15" s="1021"/>
      <c r="DJ15" s="1021"/>
      <c r="DK15" s="1022"/>
      <c r="DL15" s="1020" t="s">
        <v>507</v>
      </c>
      <c r="DM15" s="1021"/>
      <c r="DN15" s="1021"/>
      <c r="DO15" s="1021"/>
      <c r="DP15" s="1022"/>
      <c r="DQ15" s="1020" t="s">
        <v>507</v>
      </c>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t="s">
        <v>588</v>
      </c>
      <c r="BT16" s="1046"/>
      <c r="BU16" s="1046"/>
      <c r="BV16" s="1046"/>
      <c r="BW16" s="1046"/>
      <c r="BX16" s="1046"/>
      <c r="BY16" s="1046"/>
      <c r="BZ16" s="1046"/>
      <c r="CA16" s="1046"/>
      <c r="CB16" s="1046"/>
      <c r="CC16" s="1046"/>
      <c r="CD16" s="1046"/>
      <c r="CE16" s="1046"/>
      <c r="CF16" s="1046"/>
      <c r="CG16" s="1047"/>
      <c r="CH16" s="1020">
        <v>0</v>
      </c>
      <c r="CI16" s="1021"/>
      <c r="CJ16" s="1021"/>
      <c r="CK16" s="1021"/>
      <c r="CL16" s="1022"/>
      <c r="CM16" s="1020">
        <v>53</v>
      </c>
      <c r="CN16" s="1021"/>
      <c r="CO16" s="1021"/>
      <c r="CP16" s="1021"/>
      <c r="CQ16" s="1022"/>
      <c r="CR16" s="1020">
        <v>16</v>
      </c>
      <c r="CS16" s="1021"/>
      <c r="CT16" s="1021"/>
      <c r="CU16" s="1021"/>
      <c r="CV16" s="1022"/>
      <c r="CW16" s="1020" t="s">
        <v>507</v>
      </c>
      <c r="CX16" s="1021"/>
      <c r="CY16" s="1021"/>
      <c r="CZ16" s="1021"/>
      <c r="DA16" s="1022"/>
      <c r="DB16" s="1020" t="s">
        <v>507</v>
      </c>
      <c r="DC16" s="1021"/>
      <c r="DD16" s="1021"/>
      <c r="DE16" s="1021"/>
      <c r="DF16" s="1022"/>
      <c r="DG16" s="1020" t="s">
        <v>507</v>
      </c>
      <c r="DH16" s="1021"/>
      <c r="DI16" s="1021"/>
      <c r="DJ16" s="1021"/>
      <c r="DK16" s="1022"/>
      <c r="DL16" s="1020" t="s">
        <v>507</v>
      </c>
      <c r="DM16" s="1021"/>
      <c r="DN16" s="1021"/>
      <c r="DO16" s="1021"/>
      <c r="DP16" s="1022"/>
      <c r="DQ16" s="1020" t="s">
        <v>507</v>
      </c>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t="s">
        <v>589</v>
      </c>
      <c r="BT17" s="1046"/>
      <c r="BU17" s="1046"/>
      <c r="BV17" s="1046"/>
      <c r="BW17" s="1046"/>
      <c r="BX17" s="1046"/>
      <c r="BY17" s="1046"/>
      <c r="BZ17" s="1046"/>
      <c r="CA17" s="1046"/>
      <c r="CB17" s="1046"/>
      <c r="CC17" s="1046"/>
      <c r="CD17" s="1046"/>
      <c r="CE17" s="1046"/>
      <c r="CF17" s="1046"/>
      <c r="CG17" s="1047"/>
      <c r="CH17" s="1020">
        <v>91</v>
      </c>
      <c r="CI17" s="1021"/>
      <c r="CJ17" s="1021"/>
      <c r="CK17" s="1021"/>
      <c r="CL17" s="1022"/>
      <c r="CM17" s="1020">
        <v>4963</v>
      </c>
      <c r="CN17" s="1021"/>
      <c r="CO17" s="1021"/>
      <c r="CP17" s="1021"/>
      <c r="CQ17" s="1022"/>
      <c r="CR17" s="1020">
        <v>15</v>
      </c>
      <c r="CS17" s="1021"/>
      <c r="CT17" s="1021"/>
      <c r="CU17" s="1021"/>
      <c r="CV17" s="1022"/>
      <c r="CW17" s="1020" t="s">
        <v>507</v>
      </c>
      <c r="CX17" s="1021"/>
      <c r="CY17" s="1021"/>
      <c r="CZ17" s="1021"/>
      <c r="DA17" s="1022"/>
      <c r="DB17" s="1020" t="s">
        <v>507</v>
      </c>
      <c r="DC17" s="1021"/>
      <c r="DD17" s="1021"/>
      <c r="DE17" s="1021"/>
      <c r="DF17" s="1022"/>
      <c r="DG17" s="1020" t="s">
        <v>507</v>
      </c>
      <c r="DH17" s="1021"/>
      <c r="DI17" s="1021"/>
      <c r="DJ17" s="1021"/>
      <c r="DK17" s="1022"/>
      <c r="DL17" s="1020" t="s">
        <v>596</v>
      </c>
      <c r="DM17" s="1021"/>
      <c r="DN17" s="1021"/>
      <c r="DO17" s="1021"/>
      <c r="DP17" s="1022"/>
      <c r="DQ17" s="1020" t="s">
        <v>507</v>
      </c>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t="s">
        <v>590</v>
      </c>
      <c r="BT18" s="1046"/>
      <c r="BU18" s="1046"/>
      <c r="BV18" s="1046"/>
      <c r="BW18" s="1046"/>
      <c r="BX18" s="1046"/>
      <c r="BY18" s="1046"/>
      <c r="BZ18" s="1046"/>
      <c r="CA18" s="1046"/>
      <c r="CB18" s="1046"/>
      <c r="CC18" s="1046"/>
      <c r="CD18" s="1046"/>
      <c r="CE18" s="1046"/>
      <c r="CF18" s="1046"/>
      <c r="CG18" s="1047"/>
      <c r="CH18" s="1020">
        <v>1</v>
      </c>
      <c r="CI18" s="1021"/>
      <c r="CJ18" s="1021"/>
      <c r="CK18" s="1021"/>
      <c r="CL18" s="1022"/>
      <c r="CM18" s="1020">
        <v>14</v>
      </c>
      <c r="CN18" s="1021"/>
      <c r="CO18" s="1021"/>
      <c r="CP18" s="1021"/>
      <c r="CQ18" s="1022"/>
      <c r="CR18" s="1020">
        <v>1</v>
      </c>
      <c r="CS18" s="1021"/>
      <c r="CT18" s="1021"/>
      <c r="CU18" s="1021"/>
      <c r="CV18" s="1022"/>
      <c r="CW18" s="1020">
        <v>25</v>
      </c>
      <c r="CX18" s="1021"/>
      <c r="CY18" s="1021"/>
      <c r="CZ18" s="1021"/>
      <c r="DA18" s="1022"/>
      <c r="DB18" s="1020" t="s">
        <v>507</v>
      </c>
      <c r="DC18" s="1021"/>
      <c r="DD18" s="1021"/>
      <c r="DE18" s="1021"/>
      <c r="DF18" s="1022"/>
      <c r="DG18" s="1020" t="s">
        <v>507</v>
      </c>
      <c r="DH18" s="1021"/>
      <c r="DI18" s="1021"/>
      <c r="DJ18" s="1021"/>
      <c r="DK18" s="1022"/>
      <c r="DL18" s="1020" t="s">
        <v>507</v>
      </c>
      <c r="DM18" s="1021"/>
      <c r="DN18" s="1021"/>
      <c r="DO18" s="1021"/>
      <c r="DP18" s="1022"/>
      <c r="DQ18" s="1020" t="s">
        <v>507</v>
      </c>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t="s">
        <v>595</v>
      </c>
      <c r="BT19" s="1046"/>
      <c r="BU19" s="1046"/>
      <c r="BV19" s="1046"/>
      <c r="BW19" s="1046"/>
      <c r="BX19" s="1046"/>
      <c r="BY19" s="1046"/>
      <c r="BZ19" s="1046"/>
      <c r="CA19" s="1046"/>
      <c r="CB19" s="1046"/>
      <c r="CC19" s="1046"/>
      <c r="CD19" s="1046"/>
      <c r="CE19" s="1046"/>
      <c r="CF19" s="1046"/>
      <c r="CG19" s="1047"/>
      <c r="CH19" s="1020">
        <v>-1</v>
      </c>
      <c r="CI19" s="1021"/>
      <c r="CJ19" s="1021"/>
      <c r="CK19" s="1021"/>
      <c r="CL19" s="1022"/>
      <c r="CM19" s="1020">
        <v>11963</v>
      </c>
      <c r="CN19" s="1021"/>
      <c r="CO19" s="1021"/>
      <c r="CP19" s="1021"/>
      <c r="CQ19" s="1022"/>
      <c r="CR19" s="1020">
        <v>0</v>
      </c>
      <c r="CS19" s="1021"/>
      <c r="CT19" s="1021"/>
      <c r="CU19" s="1021"/>
      <c r="CV19" s="1022"/>
      <c r="CW19" s="1020">
        <v>0</v>
      </c>
      <c r="CX19" s="1021"/>
      <c r="CY19" s="1021"/>
      <c r="CZ19" s="1021"/>
      <c r="DA19" s="1022"/>
      <c r="DB19" s="1020" t="s">
        <v>507</v>
      </c>
      <c r="DC19" s="1021"/>
      <c r="DD19" s="1021"/>
      <c r="DE19" s="1021"/>
      <c r="DF19" s="1022"/>
      <c r="DG19" s="1020" t="s">
        <v>507</v>
      </c>
      <c r="DH19" s="1021"/>
      <c r="DI19" s="1021"/>
      <c r="DJ19" s="1021"/>
      <c r="DK19" s="1022"/>
      <c r="DL19" s="1020" t="s">
        <v>507</v>
      </c>
      <c r="DM19" s="1021"/>
      <c r="DN19" s="1021"/>
      <c r="DO19" s="1021"/>
      <c r="DP19" s="1022"/>
      <c r="DQ19" s="1020" t="s">
        <v>507</v>
      </c>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380</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381</v>
      </c>
      <c r="B23" s="975" t="s">
        <v>382</v>
      </c>
      <c r="C23" s="976"/>
      <c r="D23" s="976"/>
      <c r="E23" s="976"/>
      <c r="F23" s="976"/>
      <c r="G23" s="976"/>
      <c r="H23" s="976"/>
      <c r="I23" s="976"/>
      <c r="J23" s="976"/>
      <c r="K23" s="976"/>
      <c r="L23" s="976"/>
      <c r="M23" s="976"/>
      <c r="N23" s="976"/>
      <c r="O23" s="976"/>
      <c r="P23" s="977"/>
      <c r="Q23" s="1099">
        <v>73838</v>
      </c>
      <c r="R23" s="1100"/>
      <c r="S23" s="1100"/>
      <c r="T23" s="1100"/>
      <c r="U23" s="1100"/>
      <c r="V23" s="1100">
        <v>70775</v>
      </c>
      <c r="W23" s="1100"/>
      <c r="X23" s="1100"/>
      <c r="Y23" s="1100"/>
      <c r="Z23" s="1100"/>
      <c r="AA23" s="1100">
        <v>3063</v>
      </c>
      <c r="AB23" s="1100"/>
      <c r="AC23" s="1100"/>
      <c r="AD23" s="1100"/>
      <c r="AE23" s="1101"/>
      <c r="AF23" s="1102">
        <v>2185</v>
      </c>
      <c r="AG23" s="1100"/>
      <c r="AH23" s="1100"/>
      <c r="AI23" s="1100"/>
      <c r="AJ23" s="1103"/>
      <c r="AK23" s="1104"/>
      <c r="AL23" s="1105"/>
      <c r="AM23" s="1105"/>
      <c r="AN23" s="1105"/>
      <c r="AO23" s="1105"/>
      <c r="AP23" s="1100">
        <v>89298</v>
      </c>
      <c r="AQ23" s="1100"/>
      <c r="AR23" s="1100"/>
      <c r="AS23" s="1100"/>
      <c r="AT23" s="1100"/>
      <c r="AU23" s="1106"/>
      <c r="AV23" s="1106"/>
      <c r="AW23" s="1106"/>
      <c r="AX23" s="1106"/>
      <c r="AY23" s="1107"/>
      <c r="AZ23" s="1096" t="s">
        <v>383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394</v>
      </c>
      <c r="C28" s="1082"/>
      <c r="D28" s="1082"/>
      <c r="E28" s="1082"/>
      <c r="F28" s="1082"/>
      <c r="G28" s="1082"/>
      <c r="H28" s="1082"/>
      <c r="I28" s="1082"/>
      <c r="J28" s="1082"/>
      <c r="K28" s="1082"/>
      <c r="L28" s="1082"/>
      <c r="M28" s="1082"/>
      <c r="N28" s="1082"/>
      <c r="O28" s="1082"/>
      <c r="P28" s="1083"/>
      <c r="Q28" s="1084">
        <v>19987</v>
      </c>
      <c r="R28" s="1085"/>
      <c r="S28" s="1085"/>
      <c r="T28" s="1085"/>
      <c r="U28" s="1085"/>
      <c r="V28" s="1085">
        <v>18934</v>
      </c>
      <c r="W28" s="1085"/>
      <c r="X28" s="1085"/>
      <c r="Y28" s="1085"/>
      <c r="Z28" s="1085"/>
      <c r="AA28" s="1085">
        <v>1053</v>
      </c>
      <c r="AB28" s="1085"/>
      <c r="AC28" s="1085"/>
      <c r="AD28" s="1085"/>
      <c r="AE28" s="1086"/>
      <c r="AF28" s="1087">
        <v>1053</v>
      </c>
      <c r="AG28" s="1085"/>
      <c r="AH28" s="1085"/>
      <c r="AI28" s="1085"/>
      <c r="AJ28" s="1088"/>
      <c r="AK28" s="1089">
        <v>1458</v>
      </c>
      <c r="AL28" s="1077"/>
      <c r="AM28" s="1077"/>
      <c r="AN28" s="1077"/>
      <c r="AO28" s="1077"/>
      <c r="AP28" s="1077" t="s">
        <v>507</v>
      </c>
      <c r="AQ28" s="1077"/>
      <c r="AR28" s="1077"/>
      <c r="AS28" s="1077"/>
      <c r="AT28" s="1077"/>
      <c r="AU28" s="1077" t="s">
        <v>507</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395</v>
      </c>
      <c r="C29" s="1069"/>
      <c r="D29" s="1069"/>
      <c r="E29" s="1069"/>
      <c r="F29" s="1069"/>
      <c r="G29" s="1069"/>
      <c r="H29" s="1069"/>
      <c r="I29" s="1069"/>
      <c r="J29" s="1069"/>
      <c r="K29" s="1069"/>
      <c r="L29" s="1069"/>
      <c r="M29" s="1069"/>
      <c r="N29" s="1069"/>
      <c r="O29" s="1069"/>
      <c r="P29" s="1070"/>
      <c r="Q29" s="1074">
        <v>57</v>
      </c>
      <c r="R29" s="1075"/>
      <c r="S29" s="1075"/>
      <c r="T29" s="1075"/>
      <c r="U29" s="1075"/>
      <c r="V29" s="1075">
        <v>57</v>
      </c>
      <c r="W29" s="1075"/>
      <c r="X29" s="1075"/>
      <c r="Y29" s="1075"/>
      <c r="Z29" s="1075"/>
      <c r="AA29" s="1075" t="s">
        <v>507</v>
      </c>
      <c r="AB29" s="1075"/>
      <c r="AC29" s="1075"/>
      <c r="AD29" s="1075"/>
      <c r="AE29" s="1076"/>
      <c r="AF29" s="1050" t="s">
        <v>383</v>
      </c>
      <c r="AG29" s="1051"/>
      <c r="AH29" s="1051"/>
      <c r="AI29" s="1051"/>
      <c r="AJ29" s="1052"/>
      <c r="AK29" s="1011">
        <v>42</v>
      </c>
      <c r="AL29" s="1002"/>
      <c r="AM29" s="1002"/>
      <c r="AN29" s="1002"/>
      <c r="AO29" s="1002"/>
      <c r="AP29" s="1002">
        <v>69</v>
      </c>
      <c r="AQ29" s="1002"/>
      <c r="AR29" s="1002"/>
      <c r="AS29" s="1002"/>
      <c r="AT29" s="1002"/>
      <c r="AU29" s="1002">
        <v>49</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396</v>
      </c>
      <c r="C30" s="1069"/>
      <c r="D30" s="1069"/>
      <c r="E30" s="1069"/>
      <c r="F30" s="1069"/>
      <c r="G30" s="1069"/>
      <c r="H30" s="1069"/>
      <c r="I30" s="1069"/>
      <c r="J30" s="1069"/>
      <c r="K30" s="1069"/>
      <c r="L30" s="1069"/>
      <c r="M30" s="1069"/>
      <c r="N30" s="1069"/>
      <c r="O30" s="1069"/>
      <c r="P30" s="1070"/>
      <c r="Q30" s="1074">
        <v>2333</v>
      </c>
      <c r="R30" s="1075"/>
      <c r="S30" s="1075"/>
      <c r="T30" s="1075"/>
      <c r="U30" s="1075"/>
      <c r="V30" s="1075">
        <v>2273</v>
      </c>
      <c r="W30" s="1075"/>
      <c r="X30" s="1075"/>
      <c r="Y30" s="1075"/>
      <c r="Z30" s="1075"/>
      <c r="AA30" s="1075">
        <v>60</v>
      </c>
      <c r="AB30" s="1075"/>
      <c r="AC30" s="1075"/>
      <c r="AD30" s="1075"/>
      <c r="AE30" s="1076"/>
      <c r="AF30" s="1050">
        <v>60</v>
      </c>
      <c r="AG30" s="1051"/>
      <c r="AH30" s="1051"/>
      <c r="AI30" s="1051"/>
      <c r="AJ30" s="1052"/>
      <c r="AK30" s="1011">
        <v>544</v>
      </c>
      <c r="AL30" s="1002"/>
      <c r="AM30" s="1002"/>
      <c r="AN30" s="1002"/>
      <c r="AO30" s="1002"/>
      <c r="AP30" s="1002" t="s">
        <v>507</v>
      </c>
      <c r="AQ30" s="1002"/>
      <c r="AR30" s="1002"/>
      <c r="AS30" s="1002"/>
      <c r="AT30" s="1002"/>
      <c r="AU30" s="1002" t="s">
        <v>507</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397</v>
      </c>
      <c r="C31" s="1069"/>
      <c r="D31" s="1069"/>
      <c r="E31" s="1069"/>
      <c r="F31" s="1069"/>
      <c r="G31" s="1069"/>
      <c r="H31" s="1069"/>
      <c r="I31" s="1069"/>
      <c r="J31" s="1069"/>
      <c r="K31" s="1069"/>
      <c r="L31" s="1069"/>
      <c r="M31" s="1069"/>
      <c r="N31" s="1069"/>
      <c r="O31" s="1069"/>
      <c r="P31" s="1070"/>
      <c r="Q31" s="1074">
        <v>12517</v>
      </c>
      <c r="R31" s="1075"/>
      <c r="S31" s="1075"/>
      <c r="T31" s="1075"/>
      <c r="U31" s="1075"/>
      <c r="V31" s="1075">
        <v>11987</v>
      </c>
      <c r="W31" s="1075"/>
      <c r="X31" s="1075"/>
      <c r="Y31" s="1075"/>
      <c r="Z31" s="1075"/>
      <c r="AA31" s="1075">
        <v>530</v>
      </c>
      <c r="AB31" s="1075"/>
      <c r="AC31" s="1075"/>
      <c r="AD31" s="1075"/>
      <c r="AE31" s="1076"/>
      <c r="AF31" s="1050">
        <v>530</v>
      </c>
      <c r="AG31" s="1051"/>
      <c r="AH31" s="1051"/>
      <c r="AI31" s="1051"/>
      <c r="AJ31" s="1052"/>
      <c r="AK31" s="1011">
        <v>1675</v>
      </c>
      <c r="AL31" s="1002"/>
      <c r="AM31" s="1002"/>
      <c r="AN31" s="1002"/>
      <c r="AO31" s="1002"/>
      <c r="AP31" s="1002">
        <v>1</v>
      </c>
      <c r="AQ31" s="1002"/>
      <c r="AR31" s="1002"/>
      <c r="AS31" s="1002"/>
      <c r="AT31" s="1002"/>
      <c r="AU31" s="1002">
        <v>1</v>
      </c>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398</v>
      </c>
      <c r="C32" s="1069"/>
      <c r="D32" s="1069"/>
      <c r="E32" s="1069"/>
      <c r="F32" s="1069"/>
      <c r="G32" s="1069"/>
      <c r="H32" s="1069"/>
      <c r="I32" s="1069"/>
      <c r="J32" s="1069"/>
      <c r="K32" s="1069"/>
      <c r="L32" s="1069"/>
      <c r="M32" s="1069"/>
      <c r="N32" s="1069"/>
      <c r="O32" s="1069"/>
      <c r="P32" s="1070"/>
      <c r="Q32" s="1074">
        <v>51</v>
      </c>
      <c r="R32" s="1075"/>
      <c r="S32" s="1075"/>
      <c r="T32" s="1075"/>
      <c r="U32" s="1075"/>
      <c r="V32" s="1075">
        <v>31</v>
      </c>
      <c r="W32" s="1075"/>
      <c r="X32" s="1075"/>
      <c r="Y32" s="1075"/>
      <c r="Z32" s="1075"/>
      <c r="AA32" s="1075">
        <v>20</v>
      </c>
      <c r="AB32" s="1075"/>
      <c r="AC32" s="1075"/>
      <c r="AD32" s="1075"/>
      <c r="AE32" s="1076"/>
      <c r="AF32" s="1050">
        <v>20</v>
      </c>
      <c r="AG32" s="1051"/>
      <c r="AH32" s="1051"/>
      <c r="AI32" s="1051"/>
      <c r="AJ32" s="1052"/>
      <c r="AK32" s="1011" t="s">
        <v>507</v>
      </c>
      <c r="AL32" s="1002"/>
      <c r="AM32" s="1002"/>
      <c r="AN32" s="1002"/>
      <c r="AO32" s="1002"/>
      <c r="AP32" s="1002">
        <v>19</v>
      </c>
      <c r="AQ32" s="1002"/>
      <c r="AR32" s="1002"/>
      <c r="AS32" s="1002"/>
      <c r="AT32" s="1002"/>
      <c r="AU32" s="1002" t="s">
        <v>507</v>
      </c>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399</v>
      </c>
      <c r="C33" s="1069"/>
      <c r="D33" s="1069"/>
      <c r="E33" s="1069"/>
      <c r="F33" s="1069"/>
      <c r="G33" s="1069"/>
      <c r="H33" s="1069"/>
      <c r="I33" s="1069"/>
      <c r="J33" s="1069"/>
      <c r="K33" s="1069"/>
      <c r="L33" s="1069"/>
      <c r="M33" s="1069"/>
      <c r="N33" s="1069"/>
      <c r="O33" s="1069"/>
      <c r="P33" s="1070"/>
      <c r="Q33" s="1074">
        <v>3372</v>
      </c>
      <c r="R33" s="1075"/>
      <c r="S33" s="1075"/>
      <c r="T33" s="1075"/>
      <c r="U33" s="1075"/>
      <c r="V33" s="1075">
        <v>3020</v>
      </c>
      <c r="W33" s="1075"/>
      <c r="X33" s="1075"/>
      <c r="Y33" s="1075"/>
      <c r="Z33" s="1075"/>
      <c r="AA33" s="1075">
        <v>352</v>
      </c>
      <c r="AB33" s="1075"/>
      <c r="AC33" s="1075"/>
      <c r="AD33" s="1075"/>
      <c r="AE33" s="1076"/>
      <c r="AF33" s="1050">
        <v>2675</v>
      </c>
      <c r="AG33" s="1051"/>
      <c r="AH33" s="1051"/>
      <c r="AI33" s="1051"/>
      <c r="AJ33" s="1052"/>
      <c r="AK33" s="1011">
        <v>378</v>
      </c>
      <c r="AL33" s="1002"/>
      <c r="AM33" s="1002"/>
      <c r="AN33" s="1002"/>
      <c r="AO33" s="1002"/>
      <c r="AP33" s="1002">
        <v>15126</v>
      </c>
      <c r="AQ33" s="1002"/>
      <c r="AR33" s="1002"/>
      <c r="AS33" s="1002"/>
      <c r="AT33" s="1002"/>
      <c r="AU33" s="1002">
        <v>2163</v>
      </c>
      <c r="AV33" s="1002"/>
      <c r="AW33" s="1002"/>
      <c r="AX33" s="1002"/>
      <c r="AY33" s="1002"/>
      <c r="AZ33" s="1073"/>
      <c r="BA33" s="1073"/>
      <c r="BB33" s="1073"/>
      <c r="BC33" s="1073"/>
      <c r="BD33" s="1073"/>
      <c r="BE33" s="1063" t="s">
        <v>400</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401</v>
      </c>
      <c r="C34" s="1069"/>
      <c r="D34" s="1069"/>
      <c r="E34" s="1069"/>
      <c r="F34" s="1069"/>
      <c r="G34" s="1069"/>
      <c r="H34" s="1069"/>
      <c r="I34" s="1069"/>
      <c r="J34" s="1069"/>
      <c r="K34" s="1069"/>
      <c r="L34" s="1069"/>
      <c r="M34" s="1069"/>
      <c r="N34" s="1069"/>
      <c r="O34" s="1069"/>
      <c r="P34" s="1070"/>
      <c r="Q34" s="1074">
        <v>2698</v>
      </c>
      <c r="R34" s="1075"/>
      <c r="S34" s="1075"/>
      <c r="T34" s="1075"/>
      <c r="U34" s="1075"/>
      <c r="V34" s="1075">
        <v>2950</v>
      </c>
      <c r="W34" s="1075"/>
      <c r="X34" s="1075"/>
      <c r="Y34" s="1075"/>
      <c r="Z34" s="1075"/>
      <c r="AA34" s="1075">
        <v>-252</v>
      </c>
      <c r="AB34" s="1075"/>
      <c r="AC34" s="1075"/>
      <c r="AD34" s="1075"/>
      <c r="AE34" s="1076"/>
      <c r="AF34" s="1050">
        <v>1533</v>
      </c>
      <c r="AG34" s="1051"/>
      <c r="AH34" s="1051"/>
      <c r="AI34" s="1051"/>
      <c r="AJ34" s="1052"/>
      <c r="AK34" s="1011">
        <v>462</v>
      </c>
      <c r="AL34" s="1002"/>
      <c r="AM34" s="1002"/>
      <c r="AN34" s="1002"/>
      <c r="AO34" s="1002"/>
      <c r="AP34" s="1002">
        <v>3677</v>
      </c>
      <c r="AQ34" s="1002"/>
      <c r="AR34" s="1002"/>
      <c r="AS34" s="1002"/>
      <c r="AT34" s="1002"/>
      <c r="AU34" s="1002">
        <v>2338</v>
      </c>
      <c r="AV34" s="1002"/>
      <c r="AW34" s="1002"/>
      <c r="AX34" s="1002"/>
      <c r="AY34" s="1002"/>
      <c r="AZ34" s="1073"/>
      <c r="BA34" s="1073"/>
      <c r="BB34" s="1073"/>
      <c r="BC34" s="1073"/>
      <c r="BD34" s="1073"/>
      <c r="BE34" s="1063" t="s">
        <v>402</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403</v>
      </c>
      <c r="C35" s="1069"/>
      <c r="D35" s="1069"/>
      <c r="E35" s="1069"/>
      <c r="F35" s="1069"/>
      <c r="G35" s="1069"/>
      <c r="H35" s="1069"/>
      <c r="I35" s="1069"/>
      <c r="J35" s="1069"/>
      <c r="K35" s="1069"/>
      <c r="L35" s="1069"/>
      <c r="M35" s="1069"/>
      <c r="N35" s="1069"/>
      <c r="O35" s="1069"/>
      <c r="P35" s="1070"/>
      <c r="Q35" s="1074">
        <v>327</v>
      </c>
      <c r="R35" s="1075"/>
      <c r="S35" s="1075"/>
      <c r="T35" s="1075"/>
      <c r="U35" s="1075"/>
      <c r="V35" s="1075">
        <v>348</v>
      </c>
      <c r="W35" s="1075"/>
      <c r="X35" s="1075"/>
      <c r="Y35" s="1075"/>
      <c r="Z35" s="1075"/>
      <c r="AA35" s="1075">
        <v>-21</v>
      </c>
      <c r="AB35" s="1075"/>
      <c r="AC35" s="1075"/>
      <c r="AD35" s="1075"/>
      <c r="AE35" s="1076"/>
      <c r="AF35" s="1050">
        <v>43</v>
      </c>
      <c r="AG35" s="1051"/>
      <c r="AH35" s="1051"/>
      <c r="AI35" s="1051"/>
      <c r="AJ35" s="1052"/>
      <c r="AK35" s="1011">
        <v>44</v>
      </c>
      <c r="AL35" s="1002"/>
      <c r="AM35" s="1002"/>
      <c r="AN35" s="1002"/>
      <c r="AO35" s="1002"/>
      <c r="AP35" s="1002">
        <v>915</v>
      </c>
      <c r="AQ35" s="1002"/>
      <c r="AR35" s="1002"/>
      <c r="AS35" s="1002"/>
      <c r="AT35" s="1002"/>
      <c r="AU35" s="1002">
        <v>442</v>
      </c>
      <c r="AV35" s="1002"/>
      <c r="AW35" s="1002"/>
      <c r="AX35" s="1002"/>
      <c r="AY35" s="1002"/>
      <c r="AZ35" s="1073"/>
      <c r="BA35" s="1073"/>
      <c r="BB35" s="1073"/>
      <c r="BC35" s="1073"/>
      <c r="BD35" s="1073"/>
      <c r="BE35" s="1063" t="s">
        <v>400</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t="s">
        <v>404</v>
      </c>
      <c r="C36" s="1069"/>
      <c r="D36" s="1069"/>
      <c r="E36" s="1069"/>
      <c r="F36" s="1069"/>
      <c r="G36" s="1069"/>
      <c r="H36" s="1069"/>
      <c r="I36" s="1069"/>
      <c r="J36" s="1069"/>
      <c r="K36" s="1069"/>
      <c r="L36" s="1069"/>
      <c r="M36" s="1069"/>
      <c r="N36" s="1069"/>
      <c r="O36" s="1069"/>
      <c r="P36" s="1070"/>
      <c r="Q36" s="1074">
        <v>45820</v>
      </c>
      <c r="R36" s="1075"/>
      <c r="S36" s="1075"/>
      <c r="T36" s="1075"/>
      <c r="U36" s="1075"/>
      <c r="V36" s="1075">
        <v>43594</v>
      </c>
      <c r="W36" s="1075"/>
      <c r="X36" s="1075"/>
      <c r="Y36" s="1075"/>
      <c r="Z36" s="1075"/>
      <c r="AA36" s="1075">
        <v>2227</v>
      </c>
      <c r="AB36" s="1075"/>
      <c r="AC36" s="1075"/>
      <c r="AD36" s="1075"/>
      <c r="AE36" s="1076"/>
      <c r="AF36" s="1050">
        <v>6950</v>
      </c>
      <c r="AG36" s="1051"/>
      <c r="AH36" s="1051"/>
      <c r="AI36" s="1051"/>
      <c r="AJ36" s="1052"/>
      <c r="AK36" s="1011" t="s">
        <v>507</v>
      </c>
      <c r="AL36" s="1002"/>
      <c r="AM36" s="1002"/>
      <c r="AN36" s="1002"/>
      <c r="AO36" s="1002"/>
      <c r="AP36" s="1002">
        <v>2503</v>
      </c>
      <c r="AQ36" s="1002"/>
      <c r="AR36" s="1002"/>
      <c r="AS36" s="1002"/>
      <c r="AT36" s="1002"/>
      <c r="AU36" s="1002" t="s">
        <v>507</v>
      </c>
      <c r="AV36" s="1002"/>
      <c r="AW36" s="1002"/>
      <c r="AX36" s="1002"/>
      <c r="AY36" s="1002"/>
      <c r="AZ36" s="1073"/>
      <c r="BA36" s="1073"/>
      <c r="BB36" s="1073"/>
      <c r="BC36" s="1073"/>
      <c r="BD36" s="1073"/>
      <c r="BE36" s="1063" t="s">
        <v>405</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t="s">
        <v>406</v>
      </c>
      <c r="C37" s="1069"/>
      <c r="D37" s="1069"/>
      <c r="E37" s="1069"/>
      <c r="F37" s="1069"/>
      <c r="G37" s="1069"/>
      <c r="H37" s="1069"/>
      <c r="I37" s="1069"/>
      <c r="J37" s="1069"/>
      <c r="K37" s="1069"/>
      <c r="L37" s="1069"/>
      <c r="M37" s="1069"/>
      <c r="N37" s="1069"/>
      <c r="O37" s="1069"/>
      <c r="P37" s="1070"/>
      <c r="Q37" s="1074">
        <v>5109</v>
      </c>
      <c r="R37" s="1075"/>
      <c r="S37" s="1075"/>
      <c r="T37" s="1075"/>
      <c r="U37" s="1075"/>
      <c r="V37" s="1075">
        <v>4965</v>
      </c>
      <c r="W37" s="1075"/>
      <c r="X37" s="1075"/>
      <c r="Y37" s="1075"/>
      <c r="Z37" s="1075"/>
      <c r="AA37" s="1075">
        <v>144</v>
      </c>
      <c r="AB37" s="1075"/>
      <c r="AC37" s="1075"/>
      <c r="AD37" s="1075"/>
      <c r="AE37" s="1076"/>
      <c r="AF37" s="1050">
        <v>1591</v>
      </c>
      <c r="AG37" s="1051"/>
      <c r="AH37" s="1051"/>
      <c r="AI37" s="1051"/>
      <c r="AJ37" s="1052"/>
      <c r="AK37" s="1011">
        <v>2269</v>
      </c>
      <c r="AL37" s="1002"/>
      <c r="AM37" s="1002"/>
      <c r="AN37" s="1002"/>
      <c r="AO37" s="1002"/>
      <c r="AP37" s="1002">
        <v>22274</v>
      </c>
      <c r="AQ37" s="1002"/>
      <c r="AR37" s="1002"/>
      <c r="AS37" s="1002"/>
      <c r="AT37" s="1002"/>
      <c r="AU37" s="1002">
        <v>13699</v>
      </c>
      <c r="AV37" s="1002"/>
      <c r="AW37" s="1002"/>
      <c r="AX37" s="1002"/>
      <c r="AY37" s="1002"/>
      <c r="AZ37" s="1073"/>
      <c r="BA37" s="1073"/>
      <c r="BB37" s="1073"/>
      <c r="BC37" s="1073"/>
      <c r="BD37" s="1073"/>
      <c r="BE37" s="1063" t="s">
        <v>402</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t="s">
        <v>407</v>
      </c>
      <c r="C38" s="1069"/>
      <c r="D38" s="1069"/>
      <c r="E38" s="1069"/>
      <c r="F38" s="1069"/>
      <c r="G38" s="1069"/>
      <c r="H38" s="1069"/>
      <c r="I38" s="1069"/>
      <c r="J38" s="1069"/>
      <c r="K38" s="1069"/>
      <c r="L38" s="1069"/>
      <c r="M38" s="1069"/>
      <c r="N38" s="1069"/>
      <c r="O38" s="1069"/>
      <c r="P38" s="1070"/>
      <c r="Q38" s="1074">
        <v>256</v>
      </c>
      <c r="R38" s="1075"/>
      <c r="S38" s="1075"/>
      <c r="T38" s="1075"/>
      <c r="U38" s="1075"/>
      <c r="V38" s="1075">
        <v>256</v>
      </c>
      <c r="W38" s="1075"/>
      <c r="X38" s="1075"/>
      <c r="Y38" s="1075"/>
      <c r="Z38" s="1075"/>
      <c r="AA38" s="1075" t="s">
        <v>567</v>
      </c>
      <c r="AB38" s="1075"/>
      <c r="AC38" s="1075"/>
      <c r="AD38" s="1075"/>
      <c r="AE38" s="1076"/>
      <c r="AF38" s="1050" t="s">
        <v>383</v>
      </c>
      <c r="AG38" s="1051"/>
      <c r="AH38" s="1051"/>
      <c r="AI38" s="1051"/>
      <c r="AJ38" s="1052"/>
      <c r="AK38" s="1011">
        <v>140073</v>
      </c>
      <c r="AL38" s="1002"/>
      <c r="AM38" s="1002"/>
      <c r="AN38" s="1002"/>
      <c r="AO38" s="1002"/>
      <c r="AP38" s="1002">
        <v>66</v>
      </c>
      <c r="AQ38" s="1002"/>
      <c r="AR38" s="1002"/>
      <c r="AS38" s="1002"/>
      <c r="AT38" s="1002"/>
      <c r="AU38" s="1002">
        <v>51</v>
      </c>
      <c r="AV38" s="1002"/>
      <c r="AW38" s="1002"/>
      <c r="AX38" s="1002"/>
      <c r="AY38" s="1002"/>
      <c r="AZ38" s="1073"/>
      <c r="BA38" s="1073"/>
      <c r="BB38" s="1073"/>
      <c r="BC38" s="1073"/>
      <c r="BD38" s="1073"/>
      <c r="BE38" s="1063" t="s">
        <v>408</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t="s">
        <v>409</v>
      </c>
      <c r="C39" s="1069"/>
      <c r="D39" s="1069"/>
      <c r="E39" s="1069"/>
      <c r="F39" s="1069"/>
      <c r="G39" s="1069"/>
      <c r="H39" s="1069"/>
      <c r="I39" s="1069"/>
      <c r="J39" s="1069"/>
      <c r="K39" s="1069"/>
      <c r="L39" s="1069"/>
      <c r="M39" s="1069"/>
      <c r="N39" s="1069"/>
      <c r="O39" s="1069"/>
      <c r="P39" s="1070"/>
      <c r="Q39" s="1074">
        <v>93</v>
      </c>
      <c r="R39" s="1075"/>
      <c r="S39" s="1075"/>
      <c r="T39" s="1075"/>
      <c r="U39" s="1075"/>
      <c r="V39" s="1075">
        <v>74</v>
      </c>
      <c r="W39" s="1075"/>
      <c r="X39" s="1075"/>
      <c r="Y39" s="1075"/>
      <c r="Z39" s="1075"/>
      <c r="AA39" s="1075">
        <v>-19</v>
      </c>
      <c r="AB39" s="1075"/>
      <c r="AC39" s="1075"/>
      <c r="AD39" s="1075"/>
      <c r="AE39" s="1076"/>
      <c r="AF39" s="1050" t="s">
        <v>228</v>
      </c>
      <c r="AG39" s="1051"/>
      <c r="AH39" s="1051"/>
      <c r="AI39" s="1051"/>
      <c r="AJ39" s="1052"/>
      <c r="AK39" s="1011">
        <v>3404</v>
      </c>
      <c r="AL39" s="1002"/>
      <c r="AM39" s="1002"/>
      <c r="AN39" s="1002"/>
      <c r="AO39" s="1002"/>
      <c r="AP39" s="1002">
        <v>7</v>
      </c>
      <c r="AQ39" s="1002"/>
      <c r="AR39" s="1002"/>
      <c r="AS39" s="1002"/>
      <c r="AT39" s="1002"/>
      <c r="AU39" s="1002" t="s">
        <v>507</v>
      </c>
      <c r="AV39" s="1002"/>
      <c r="AW39" s="1002"/>
      <c r="AX39" s="1002"/>
      <c r="AY39" s="1002"/>
      <c r="AZ39" s="1073"/>
      <c r="BA39" s="1073"/>
      <c r="BB39" s="1073"/>
      <c r="BC39" s="1073"/>
      <c r="BD39" s="1073"/>
      <c r="BE39" s="1063" t="s">
        <v>408</v>
      </c>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410</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381</v>
      </c>
      <c r="B63" s="975" t="s">
        <v>411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14454</v>
      </c>
      <c r="AG63" s="990"/>
      <c r="AH63" s="990"/>
      <c r="AI63" s="990"/>
      <c r="AJ63" s="1061"/>
      <c r="AK63" s="1062"/>
      <c r="AL63" s="994"/>
      <c r="AM63" s="994"/>
      <c r="AN63" s="994"/>
      <c r="AO63" s="994"/>
      <c r="AP63" s="990">
        <v>44656</v>
      </c>
      <c r="AQ63" s="990"/>
      <c r="AR63" s="990"/>
      <c r="AS63" s="990"/>
      <c r="AT63" s="990"/>
      <c r="AU63" s="990">
        <v>18743</v>
      </c>
      <c r="AV63" s="990"/>
      <c r="AW63" s="990"/>
      <c r="AX63" s="990"/>
      <c r="AY63" s="990"/>
      <c r="AZ63" s="1056"/>
      <c r="BA63" s="1056"/>
      <c r="BB63" s="1056"/>
      <c r="BC63" s="1056"/>
      <c r="BD63" s="1056"/>
      <c r="BE63" s="991"/>
      <c r="BF63" s="991"/>
      <c r="BG63" s="991"/>
      <c r="BH63" s="991"/>
      <c r="BI63" s="992"/>
      <c r="BJ63" s="1057" t="s">
        <v>412</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414</v>
      </c>
      <c r="B66" s="1027"/>
      <c r="C66" s="1027"/>
      <c r="D66" s="1027"/>
      <c r="E66" s="1027"/>
      <c r="F66" s="1027"/>
      <c r="G66" s="1027"/>
      <c r="H66" s="1027"/>
      <c r="I66" s="1027"/>
      <c r="J66" s="1027"/>
      <c r="K66" s="1027"/>
      <c r="L66" s="1027"/>
      <c r="M66" s="1027"/>
      <c r="N66" s="1027"/>
      <c r="O66" s="1027"/>
      <c r="P66" s="1028"/>
      <c r="Q66" s="1032" t="s">
        <v>386</v>
      </c>
      <c r="R66" s="1033"/>
      <c r="S66" s="1033"/>
      <c r="T66" s="1033"/>
      <c r="U66" s="1034"/>
      <c r="V66" s="1032" t="s">
        <v>387</v>
      </c>
      <c r="W66" s="1033"/>
      <c r="X66" s="1033"/>
      <c r="Y66" s="1033"/>
      <c r="Z66" s="1034"/>
      <c r="AA66" s="1032" t="s">
        <v>388</v>
      </c>
      <c r="AB66" s="1033"/>
      <c r="AC66" s="1033"/>
      <c r="AD66" s="1033"/>
      <c r="AE66" s="1034"/>
      <c r="AF66" s="1038" t="s">
        <v>389</v>
      </c>
      <c r="AG66" s="1039"/>
      <c r="AH66" s="1039"/>
      <c r="AI66" s="1039"/>
      <c r="AJ66" s="1040"/>
      <c r="AK66" s="1032" t="s">
        <v>415</v>
      </c>
      <c r="AL66" s="1027"/>
      <c r="AM66" s="1027"/>
      <c r="AN66" s="1027"/>
      <c r="AO66" s="1028"/>
      <c r="AP66" s="1032" t="s">
        <v>416</v>
      </c>
      <c r="AQ66" s="1033"/>
      <c r="AR66" s="1033"/>
      <c r="AS66" s="1033"/>
      <c r="AT66" s="1034"/>
      <c r="AU66" s="1032" t="s">
        <v>417</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568</v>
      </c>
      <c r="C68" s="1017"/>
      <c r="D68" s="1017"/>
      <c r="E68" s="1017"/>
      <c r="F68" s="1017"/>
      <c r="G68" s="1017"/>
      <c r="H68" s="1017"/>
      <c r="I68" s="1017"/>
      <c r="J68" s="1017"/>
      <c r="K68" s="1017"/>
      <c r="L68" s="1017"/>
      <c r="M68" s="1017"/>
      <c r="N68" s="1017"/>
      <c r="O68" s="1017"/>
      <c r="P68" s="1018"/>
      <c r="Q68" s="1019">
        <v>501</v>
      </c>
      <c r="R68" s="1013"/>
      <c r="S68" s="1013"/>
      <c r="T68" s="1013"/>
      <c r="U68" s="1013"/>
      <c r="V68" s="1013">
        <v>488</v>
      </c>
      <c r="W68" s="1013"/>
      <c r="X68" s="1013"/>
      <c r="Y68" s="1013"/>
      <c r="Z68" s="1013"/>
      <c r="AA68" s="1013">
        <v>13</v>
      </c>
      <c r="AB68" s="1013"/>
      <c r="AC68" s="1013"/>
      <c r="AD68" s="1013"/>
      <c r="AE68" s="1013"/>
      <c r="AF68" s="1013">
        <v>13</v>
      </c>
      <c r="AG68" s="1013"/>
      <c r="AH68" s="1013"/>
      <c r="AI68" s="1013"/>
      <c r="AJ68" s="1013"/>
      <c r="AK68" s="1013">
        <v>29</v>
      </c>
      <c r="AL68" s="1013"/>
      <c r="AM68" s="1013"/>
      <c r="AN68" s="1013"/>
      <c r="AO68" s="1013"/>
      <c r="AP68" s="1013">
        <v>241</v>
      </c>
      <c r="AQ68" s="1013"/>
      <c r="AR68" s="1013"/>
      <c r="AS68" s="1013"/>
      <c r="AT68" s="1013"/>
      <c r="AU68" s="1013">
        <v>174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569</v>
      </c>
      <c r="C69" s="1006"/>
      <c r="D69" s="1006"/>
      <c r="E69" s="1006"/>
      <c r="F69" s="1006"/>
      <c r="G69" s="1006"/>
      <c r="H69" s="1006"/>
      <c r="I69" s="1006"/>
      <c r="J69" s="1006"/>
      <c r="K69" s="1006"/>
      <c r="L69" s="1006"/>
      <c r="M69" s="1006"/>
      <c r="N69" s="1006"/>
      <c r="O69" s="1006"/>
      <c r="P69" s="1007"/>
      <c r="Q69" s="1008">
        <v>287</v>
      </c>
      <c r="R69" s="1002"/>
      <c r="S69" s="1002"/>
      <c r="T69" s="1002"/>
      <c r="U69" s="1002"/>
      <c r="V69" s="1002">
        <v>281</v>
      </c>
      <c r="W69" s="1002"/>
      <c r="X69" s="1002"/>
      <c r="Y69" s="1002"/>
      <c r="Z69" s="1002"/>
      <c r="AA69" s="1002">
        <v>6</v>
      </c>
      <c r="AB69" s="1002"/>
      <c r="AC69" s="1002"/>
      <c r="AD69" s="1002"/>
      <c r="AE69" s="1002"/>
      <c r="AF69" s="1002">
        <v>6</v>
      </c>
      <c r="AG69" s="1002"/>
      <c r="AH69" s="1002"/>
      <c r="AI69" s="1002"/>
      <c r="AJ69" s="1002"/>
      <c r="AK69" s="1002" t="s">
        <v>507</v>
      </c>
      <c r="AL69" s="1002"/>
      <c r="AM69" s="1002"/>
      <c r="AN69" s="1002"/>
      <c r="AO69" s="1002"/>
      <c r="AP69" s="1002" t="s">
        <v>507</v>
      </c>
      <c r="AQ69" s="1002"/>
      <c r="AR69" s="1002"/>
      <c r="AS69" s="1002"/>
      <c r="AT69" s="1002"/>
      <c r="AU69" s="1002" t="s">
        <v>507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570</v>
      </c>
      <c r="C70" s="1006"/>
      <c r="D70" s="1006"/>
      <c r="E70" s="1006"/>
      <c r="F70" s="1006"/>
      <c r="G70" s="1006"/>
      <c r="H70" s="1006"/>
      <c r="I70" s="1006"/>
      <c r="J70" s="1006"/>
      <c r="K70" s="1006"/>
      <c r="L70" s="1006"/>
      <c r="M70" s="1006"/>
      <c r="N70" s="1006"/>
      <c r="O70" s="1006"/>
      <c r="P70" s="1007"/>
      <c r="Q70" s="1008">
        <v>1959</v>
      </c>
      <c r="R70" s="1002"/>
      <c r="S70" s="1002"/>
      <c r="T70" s="1002"/>
      <c r="U70" s="1002"/>
      <c r="V70" s="1002">
        <v>1610</v>
      </c>
      <c r="W70" s="1002"/>
      <c r="X70" s="1002"/>
      <c r="Y70" s="1002"/>
      <c r="Z70" s="1002"/>
      <c r="AA70" s="1002">
        <v>348</v>
      </c>
      <c r="AB70" s="1002"/>
      <c r="AC70" s="1002"/>
      <c r="AD70" s="1002"/>
      <c r="AE70" s="1002"/>
      <c r="AF70" s="1002">
        <v>348</v>
      </c>
      <c r="AG70" s="1002"/>
      <c r="AH70" s="1002"/>
      <c r="AI70" s="1002"/>
      <c r="AJ70" s="1002"/>
      <c r="AK70" s="1002">
        <v>52</v>
      </c>
      <c r="AL70" s="1002"/>
      <c r="AM70" s="1002"/>
      <c r="AN70" s="1002"/>
      <c r="AO70" s="1002"/>
      <c r="AP70" s="1002">
        <v>3742</v>
      </c>
      <c r="AQ70" s="1002"/>
      <c r="AR70" s="1002"/>
      <c r="AS70" s="1002"/>
      <c r="AT70" s="1002"/>
      <c r="AU70" s="1002">
        <v>2150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571</v>
      </c>
      <c r="C71" s="1006"/>
      <c r="D71" s="1006"/>
      <c r="E71" s="1006"/>
      <c r="F71" s="1006"/>
      <c r="G71" s="1006"/>
      <c r="H71" s="1006"/>
      <c r="I71" s="1006"/>
      <c r="J71" s="1006"/>
      <c r="K71" s="1006"/>
      <c r="L71" s="1006"/>
      <c r="M71" s="1006"/>
      <c r="N71" s="1006"/>
      <c r="O71" s="1006"/>
      <c r="P71" s="1007"/>
      <c r="Q71" s="1008">
        <v>1393</v>
      </c>
      <c r="R71" s="1002"/>
      <c r="S71" s="1002"/>
      <c r="T71" s="1002"/>
      <c r="U71" s="1002"/>
      <c r="V71" s="1002">
        <v>1361</v>
      </c>
      <c r="W71" s="1002"/>
      <c r="X71" s="1002"/>
      <c r="Y71" s="1002"/>
      <c r="Z71" s="1002"/>
      <c r="AA71" s="1002">
        <v>32</v>
      </c>
      <c r="AB71" s="1002"/>
      <c r="AC71" s="1002"/>
      <c r="AD71" s="1002"/>
      <c r="AE71" s="1002"/>
      <c r="AF71" s="1002">
        <v>32</v>
      </c>
      <c r="AG71" s="1002"/>
      <c r="AH71" s="1002"/>
      <c r="AI71" s="1002"/>
      <c r="AJ71" s="1002"/>
      <c r="AK71" s="1002" t="s">
        <v>507</v>
      </c>
      <c r="AL71" s="1002"/>
      <c r="AM71" s="1002"/>
      <c r="AN71" s="1002"/>
      <c r="AO71" s="1002"/>
      <c r="AP71" s="1002">
        <v>1173</v>
      </c>
      <c r="AQ71" s="1002"/>
      <c r="AR71" s="1002"/>
      <c r="AS71" s="1002"/>
      <c r="AT71" s="1002"/>
      <c r="AU71" s="1002">
        <v>245</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572</v>
      </c>
      <c r="C72" s="1006"/>
      <c r="D72" s="1006"/>
      <c r="E72" s="1006"/>
      <c r="F72" s="1006"/>
      <c r="G72" s="1006"/>
      <c r="H72" s="1006"/>
      <c r="I72" s="1006"/>
      <c r="J72" s="1006"/>
      <c r="K72" s="1006"/>
      <c r="L72" s="1006"/>
      <c r="M72" s="1006"/>
      <c r="N72" s="1006"/>
      <c r="O72" s="1006"/>
      <c r="P72" s="1007"/>
      <c r="Q72" s="1008">
        <v>441</v>
      </c>
      <c r="R72" s="1002"/>
      <c r="S72" s="1002"/>
      <c r="T72" s="1002"/>
      <c r="U72" s="1002"/>
      <c r="V72" s="1002">
        <v>431</v>
      </c>
      <c r="W72" s="1002"/>
      <c r="X72" s="1002"/>
      <c r="Y72" s="1002"/>
      <c r="Z72" s="1002"/>
      <c r="AA72" s="1002">
        <v>10</v>
      </c>
      <c r="AB72" s="1002"/>
      <c r="AC72" s="1002"/>
      <c r="AD72" s="1002"/>
      <c r="AE72" s="1002"/>
      <c r="AF72" s="1002">
        <v>10</v>
      </c>
      <c r="AG72" s="1002"/>
      <c r="AH72" s="1002"/>
      <c r="AI72" s="1002"/>
      <c r="AJ72" s="1002"/>
      <c r="AK72" s="1002" t="s">
        <v>507</v>
      </c>
      <c r="AL72" s="1002"/>
      <c r="AM72" s="1002"/>
      <c r="AN72" s="1002"/>
      <c r="AO72" s="1002"/>
      <c r="AP72" s="1002" t="s">
        <v>507</v>
      </c>
      <c r="AQ72" s="1002"/>
      <c r="AR72" s="1002"/>
      <c r="AS72" s="1002"/>
      <c r="AT72" s="1002"/>
      <c r="AU72" s="1002" t="s">
        <v>507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573</v>
      </c>
      <c r="C73" s="1006"/>
      <c r="D73" s="1006"/>
      <c r="E73" s="1006"/>
      <c r="F73" s="1006"/>
      <c r="G73" s="1006"/>
      <c r="H73" s="1006"/>
      <c r="I73" s="1006"/>
      <c r="J73" s="1006"/>
      <c r="K73" s="1006"/>
      <c r="L73" s="1006"/>
      <c r="M73" s="1006"/>
      <c r="N73" s="1006"/>
      <c r="O73" s="1006"/>
      <c r="P73" s="1007"/>
      <c r="Q73" s="1008">
        <v>843</v>
      </c>
      <c r="R73" s="1002"/>
      <c r="S73" s="1002"/>
      <c r="T73" s="1002"/>
      <c r="U73" s="1002"/>
      <c r="V73" s="1002">
        <v>839</v>
      </c>
      <c r="W73" s="1002"/>
      <c r="X73" s="1002"/>
      <c r="Y73" s="1002"/>
      <c r="Z73" s="1002"/>
      <c r="AA73" s="1002">
        <v>4</v>
      </c>
      <c r="AB73" s="1002"/>
      <c r="AC73" s="1002"/>
      <c r="AD73" s="1002"/>
      <c r="AE73" s="1002"/>
      <c r="AF73" s="1002">
        <v>4</v>
      </c>
      <c r="AG73" s="1002"/>
      <c r="AH73" s="1002"/>
      <c r="AI73" s="1002"/>
      <c r="AJ73" s="1002"/>
      <c r="AK73" s="1002">
        <v>406</v>
      </c>
      <c r="AL73" s="1002"/>
      <c r="AM73" s="1002"/>
      <c r="AN73" s="1002"/>
      <c r="AO73" s="1002"/>
      <c r="AP73" s="1002" t="s">
        <v>507</v>
      </c>
      <c r="AQ73" s="1002"/>
      <c r="AR73" s="1002"/>
      <c r="AS73" s="1002"/>
      <c r="AT73" s="1002"/>
      <c r="AU73" s="1002" t="s">
        <v>507</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574</v>
      </c>
      <c r="C74" s="1006"/>
      <c r="D74" s="1006"/>
      <c r="E74" s="1006"/>
      <c r="F74" s="1006"/>
      <c r="G74" s="1006"/>
      <c r="H74" s="1006"/>
      <c r="I74" s="1006"/>
      <c r="J74" s="1006"/>
      <c r="K74" s="1006"/>
      <c r="L74" s="1006"/>
      <c r="M74" s="1006"/>
      <c r="N74" s="1006"/>
      <c r="O74" s="1006"/>
      <c r="P74" s="1007"/>
      <c r="Q74" s="1008">
        <v>38</v>
      </c>
      <c r="R74" s="1002"/>
      <c r="S74" s="1002"/>
      <c r="T74" s="1002"/>
      <c r="U74" s="1002"/>
      <c r="V74" s="1002">
        <v>31</v>
      </c>
      <c r="W74" s="1002"/>
      <c r="X74" s="1002"/>
      <c r="Y74" s="1002"/>
      <c r="Z74" s="1002"/>
      <c r="AA74" s="1002">
        <v>7</v>
      </c>
      <c r="AB74" s="1002"/>
      <c r="AC74" s="1002"/>
      <c r="AD74" s="1002"/>
      <c r="AE74" s="1002"/>
      <c r="AF74" s="1002">
        <v>7</v>
      </c>
      <c r="AG74" s="1002"/>
      <c r="AH74" s="1002"/>
      <c r="AI74" s="1002"/>
      <c r="AJ74" s="1002"/>
      <c r="AK74" s="1002" t="s">
        <v>507</v>
      </c>
      <c r="AL74" s="1002"/>
      <c r="AM74" s="1002"/>
      <c r="AN74" s="1002"/>
      <c r="AO74" s="1002"/>
      <c r="AP74" s="1002" t="s">
        <v>507</v>
      </c>
      <c r="AQ74" s="1002"/>
      <c r="AR74" s="1002"/>
      <c r="AS74" s="1002"/>
      <c r="AT74" s="1002"/>
      <c r="AU74" s="1002" t="s">
        <v>507</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575</v>
      </c>
      <c r="C75" s="1006"/>
      <c r="D75" s="1006"/>
      <c r="E75" s="1006"/>
      <c r="F75" s="1006"/>
      <c r="G75" s="1006"/>
      <c r="H75" s="1006"/>
      <c r="I75" s="1006"/>
      <c r="J75" s="1006"/>
      <c r="K75" s="1006"/>
      <c r="L75" s="1006"/>
      <c r="M75" s="1006"/>
      <c r="N75" s="1006"/>
      <c r="O75" s="1006"/>
      <c r="P75" s="1007"/>
      <c r="Q75" s="1009">
        <v>86</v>
      </c>
      <c r="R75" s="1010"/>
      <c r="S75" s="1010"/>
      <c r="T75" s="1010"/>
      <c r="U75" s="1011"/>
      <c r="V75" s="1012">
        <v>84</v>
      </c>
      <c r="W75" s="1010"/>
      <c r="X75" s="1010"/>
      <c r="Y75" s="1010"/>
      <c r="Z75" s="1011"/>
      <c r="AA75" s="1012">
        <v>2</v>
      </c>
      <c r="AB75" s="1010"/>
      <c r="AC75" s="1010"/>
      <c r="AD75" s="1010"/>
      <c r="AE75" s="1011"/>
      <c r="AF75" s="1012">
        <v>2</v>
      </c>
      <c r="AG75" s="1010"/>
      <c r="AH75" s="1010"/>
      <c r="AI75" s="1010"/>
      <c r="AJ75" s="1011"/>
      <c r="AK75" s="1012">
        <v>3</v>
      </c>
      <c r="AL75" s="1010"/>
      <c r="AM75" s="1010"/>
      <c r="AN75" s="1010"/>
      <c r="AO75" s="1011"/>
      <c r="AP75" s="1012" t="s">
        <v>507</v>
      </c>
      <c r="AQ75" s="1010"/>
      <c r="AR75" s="1010"/>
      <c r="AS75" s="1010"/>
      <c r="AT75" s="1011"/>
      <c r="AU75" s="1012" t="s">
        <v>507</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576</v>
      </c>
      <c r="C76" s="1006"/>
      <c r="D76" s="1006"/>
      <c r="E76" s="1006"/>
      <c r="F76" s="1006"/>
      <c r="G76" s="1006"/>
      <c r="H76" s="1006"/>
      <c r="I76" s="1006"/>
      <c r="J76" s="1006"/>
      <c r="K76" s="1006"/>
      <c r="L76" s="1006"/>
      <c r="M76" s="1006"/>
      <c r="N76" s="1006"/>
      <c r="O76" s="1006"/>
      <c r="P76" s="1007"/>
      <c r="Q76" s="1009">
        <v>238110</v>
      </c>
      <c r="R76" s="1010"/>
      <c r="S76" s="1010"/>
      <c r="T76" s="1010"/>
      <c r="U76" s="1011"/>
      <c r="V76" s="1012">
        <v>233075</v>
      </c>
      <c r="W76" s="1010"/>
      <c r="X76" s="1010"/>
      <c r="Y76" s="1010"/>
      <c r="Z76" s="1011"/>
      <c r="AA76" s="1012">
        <v>5035</v>
      </c>
      <c r="AB76" s="1010"/>
      <c r="AC76" s="1010"/>
      <c r="AD76" s="1010"/>
      <c r="AE76" s="1011"/>
      <c r="AF76" s="1012">
        <v>5035</v>
      </c>
      <c r="AG76" s="1010"/>
      <c r="AH76" s="1010"/>
      <c r="AI76" s="1010"/>
      <c r="AJ76" s="1011"/>
      <c r="AK76" s="1012" t="s">
        <v>507</v>
      </c>
      <c r="AL76" s="1010"/>
      <c r="AM76" s="1010"/>
      <c r="AN76" s="1010"/>
      <c r="AO76" s="1011"/>
      <c r="AP76" s="1012" t="s">
        <v>507</v>
      </c>
      <c r="AQ76" s="1010"/>
      <c r="AR76" s="1010"/>
      <c r="AS76" s="1010"/>
      <c r="AT76" s="1011"/>
      <c r="AU76" s="1012" t="s">
        <v>507</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577</v>
      </c>
      <c r="C77" s="1006"/>
      <c r="D77" s="1006"/>
      <c r="E77" s="1006"/>
      <c r="F77" s="1006"/>
      <c r="G77" s="1006"/>
      <c r="H77" s="1006"/>
      <c r="I77" s="1006"/>
      <c r="J77" s="1006"/>
      <c r="K77" s="1006"/>
      <c r="L77" s="1006"/>
      <c r="M77" s="1006"/>
      <c r="N77" s="1006"/>
      <c r="O77" s="1006"/>
      <c r="P77" s="1007"/>
      <c r="Q77" s="1009">
        <v>38</v>
      </c>
      <c r="R77" s="1010"/>
      <c r="S77" s="1010"/>
      <c r="T77" s="1010"/>
      <c r="U77" s="1011"/>
      <c r="V77" s="1012">
        <v>36</v>
      </c>
      <c r="W77" s="1010"/>
      <c r="X77" s="1010"/>
      <c r="Y77" s="1010"/>
      <c r="Z77" s="1011"/>
      <c r="AA77" s="1012">
        <v>2</v>
      </c>
      <c r="AB77" s="1010"/>
      <c r="AC77" s="1010"/>
      <c r="AD77" s="1010"/>
      <c r="AE77" s="1011"/>
      <c r="AF77" s="1012">
        <v>2</v>
      </c>
      <c r="AG77" s="1010"/>
      <c r="AH77" s="1010"/>
      <c r="AI77" s="1010"/>
      <c r="AJ77" s="1011"/>
      <c r="AK77" s="1012" t="s">
        <v>507</v>
      </c>
      <c r="AL77" s="1010"/>
      <c r="AM77" s="1010"/>
      <c r="AN77" s="1010"/>
      <c r="AO77" s="1011"/>
      <c r="AP77" s="1012" t="s">
        <v>507</v>
      </c>
      <c r="AQ77" s="1010"/>
      <c r="AR77" s="1010"/>
      <c r="AS77" s="1010"/>
      <c r="AT77" s="1011"/>
      <c r="AU77" s="1012" t="s">
        <v>507</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578</v>
      </c>
      <c r="C78" s="1006"/>
      <c r="D78" s="1006"/>
      <c r="E78" s="1006"/>
      <c r="F78" s="1006"/>
      <c r="G78" s="1006"/>
      <c r="H78" s="1006"/>
      <c r="I78" s="1006"/>
      <c r="J78" s="1006"/>
      <c r="K78" s="1006"/>
      <c r="L78" s="1006"/>
      <c r="M78" s="1006"/>
      <c r="N78" s="1006"/>
      <c r="O78" s="1006"/>
      <c r="P78" s="1007"/>
      <c r="Q78" s="1008">
        <v>18</v>
      </c>
      <c r="R78" s="1002"/>
      <c r="S78" s="1002"/>
      <c r="T78" s="1002"/>
      <c r="U78" s="1002"/>
      <c r="V78" s="1002">
        <v>17</v>
      </c>
      <c r="W78" s="1002"/>
      <c r="X78" s="1002"/>
      <c r="Y78" s="1002"/>
      <c r="Z78" s="1002"/>
      <c r="AA78" s="1002">
        <v>1</v>
      </c>
      <c r="AB78" s="1002"/>
      <c r="AC78" s="1002"/>
      <c r="AD78" s="1002"/>
      <c r="AE78" s="1002"/>
      <c r="AF78" s="1002">
        <v>1</v>
      </c>
      <c r="AG78" s="1002"/>
      <c r="AH78" s="1002"/>
      <c r="AI78" s="1002"/>
      <c r="AJ78" s="1002"/>
      <c r="AK78" s="1002">
        <v>3</v>
      </c>
      <c r="AL78" s="1002"/>
      <c r="AM78" s="1002"/>
      <c r="AN78" s="1002"/>
      <c r="AO78" s="1002"/>
      <c r="AP78" s="1002" t="s">
        <v>507</v>
      </c>
      <c r="AQ78" s="1002"/>
      <c r="AR78" s="1002"/>
      <c r="AS78" s="1002"/>
      <c r="AT78" s="1002"/>
      <c r="AU78" s="1002" t="s">
        <v>507</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381</v>
      </c>
      <c r="B88" s="975" t="s">
        <v>418</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f>+SUM(AF68:AJ87)</f>
        <v>5460</v>
      </c>
      <c r="AG88" s="990"/>
      <c r="AH88" s="990"/>
      <c r="AI88" s="990"/>
      <c r="AJ88" s="990"/>
      <c r="AK88" s="994"/>
      <c r="AL88" s="994"/>
      <c r="AM88" s="994"/>
      <c r="AN88" s="994"/>
      <c r="AO88" s="994"/>
      <c r="AP88" s="990">
        <v>5156</v>
      </c>
      <c r="AQ88" s="990"/>
      <c r="AR88" s="990"/>
      <c r="AS88" s="990"/>
      <c r="AT88" s="990"/>
      <c r="AU88" s="990">
        <v>2570</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419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842</v>
      </c>
      <c r="CS102" s="982"/>
      <c r="CT102" s="982"/>
      <c r="CU102" s="982"/>
      <c r="CV102" s="983"/>
      <c r="CW102" s="981">
        <v>3137</v>
      </c>
      <c r="CX102" s="982"/>
      <c r="CY102" s="982"/>
      <c r="CZ102" s="982"/>
      <c r="DA102" s="983"/>
      <c r="DB102" s="981" t="s">
        <v>507</v>
      </c>
      <c r="DC102" s="982"/>
      <c r="DD102" s="982"/>
      <c r="DE102" s="982"/>
      <c r="DF102" s="983"/>
      <c r="DG102" s="981" t="s">
        <v>507</v>
      </c>
      <c r="DH102" s="982"/>
      <c r="DI102" s="982"/>
      <c r="DJ102" s="982"/>
      <c r="DK102" s="983"/>
      <c r="DL102" s="981">
        <v>149</v>
      </c>
      <c r="DM102" s="982"/>
      <c r="DN102" s="982"/>
      <c r="DO102" s="982"/>
      <c r="DP102" s="983"/>
      <c r="DQ102" s="981">
        <v>134</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300</v>
      </c>
      <c r="AG109" s="925"/>
      <c r="AH109" s="925"/>
      <c r="AI109" s="925"/>
      <c r="AJ109" s="926"/>
      <c r="AK109" s="927" t="s">
        <v>299</v>
      </c>
      <c r="AL109" s="925"/>
      <c r="AM109" s="925"/>
      <c r="AN109" s="925"/>
      <c r="AO109" s="926"/>
      <c r="AP109" s="927" t="s">
        <v>428</v>
      </c>
      <c r="AQ109" s="925"/>
      <c r="AR109" s="925"/>
      <c r="AS109" s="925"/>
      <c r="AT109" s="956"/>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300</v>
      </c>
      <c r="BW109" s="925"/>
      <c r="BX109" s="925"/>
      <c r="BY109" s="925"/>
      <c r="BZ109" s="926"/>
      <c r="CA109" s="927" t="s">
        <v>299</v>
      </c>
      <c r="CB109" s="925"/>
      <c r="CC109" s="925"/>
      <c r="CD109" s="925"/>
      <c r="CE109" s="926"/>
      <c r="CF109" s="963" t="s">
        <v>428</v>
      </c>
      <c r="CG109" s="963"/>
      <c r="CH109" s="963"/>
      <c r="CI109" s="963"/>
      <c r="CJ109" s="963"/>
      <c r="CK109" s="927"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300</v>
      </c>
      <c r="DM109" s="925"/>
      <c r="DN109" s="925"/>
      <c r="DO109" s="925"/>
      <c r="DP109" s="926"/>
      <c r="DQ109" s="927" t="s">
        <v>299</v>
      </c>
      <c r="DR109" s="925"/>
      <c r="DS109" s="925"/>
      <c r="DT109" s="925"/>
      <c r="DU109" s="926"/>
      <c r="DV109" s="927" t="s">
        <v>428</v>
      </c>
      <c r="DW109" s="925"/>
      <c r="DX109" s="925"/>
      <c r="DY109" s="925"/>
      <c r="DZ109" s="956"/>
    </row>
    <row r="110" spans="1:131" s="226" customFormat="1" ht="26.25" customHeight="1" x14ac:dyDescent="0.15">
      <c r="A110" s="827" t="s">
        <v>430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7466636</v>
      </c>
      <c r="AB110" s="918"/>
      <c r="AC110" s="918"/>
      <c r="AD110" s="918"/>
      <c r="AE110" s="919"/>
      <c r="AF110" s="920">
        <v>7624649</v>
      </c>
      <c r="AG110" s="918"/>
      <c r="AH110" s="918"/>
      <c r="AI110" s="918"/>
      <c r="AJ110" s="919"/>
      <c r="AK110" s="920">
        <v>7830250</v>
      </c>
      <c r="AL110" s="918"/>
      <c r="AM110" s="918"/>
      <c r="AN110" s="918"/>
      <c r="AO110" s="919"/>
      <c r="AP110" s="921">
        <v>26.6</v>
      </c>
      <c r="AQ110" s="922"/>
      <c r="AR110" s="922"/>
      <c r="AS110" s="922"/>
      <c r="AT110" s="923"/>
      <c r="AU110" s="957" t="s">
        <v>66</v>
      </c>
      <c r="AV110" s="958"/>
      <c r="AW110" s="958"/>
      <c r="AX110" s="958"/>
      <c r="AY110" s="958"/>
      <c r="AZ110" s="883" t="s">
        <v>431</v>
      </c>
      <c r="BA110" s="828"/>
      <c r="BB110" s="828"/>
      <c r="BC110" s="828"/>
      <c r="BD110" s="828"/>
      <c r="BE110" s="828"/>
      <c r="BF110" s="828"/>
      <c r="BG110" s="828"/>
      <c r="BH110" s="828"/>
      <c r="BI110" s="828"/>
      <c r="BJ110" s="828"/>
      <c r="BK110" s="828"/>
      <c r="BL110" s="828"/>
      <c r="BM110" s="828"/>
      <c r="BN110" s="828"/>
      <c r="BO110" s="828"/>
      <c r="BP110" s="829"/>
      <c r="BQ110" s="884">
        <v>87366884</v>
      </c>
      <c r="BR110" s="865"/>
      <c r="BS110" s="865"/>
      <c r="BT110" s="865"/>
      <c r="BU110" s="865"/>
      <c r="BV110" s="865">
        <v>86565554</v>
      </c>
      <c r="BW110" s="865"/>
      <c r="BX110" s="865"/>
      <c r="BY110" s="865"/>
      <c r="BZ110" s="865"/>
      <c r="CA110" s="865">
        <v>89298368</v>
      </c>
      <c r="CB110" s="865"/>
      <c r="CC110" s="865"/>
      <c r="CD110" s="865"/>
      <c r="CE110" s="865"/>
      <c r="CF110" s="889">
        <v>303.5</v>
      </c>
      <c r="CG110" s="890"/>
      <c r="CH110" s="890"/>
      <c r="CI110" s="890"/>
      <c r="CJ110" s="890"/>
      <c r="CK110" s="953" t="s">
        <v>432</v>
      </c>
      <c r="CL110" s="839"/>
      <c r="CM110" s="914" t="s">
        <v>433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434</v>
      </c>
      <c r="DH110" s="865"/>
      <c r="DI110" s="865"/>
      <c r="DJ110" s="865"/>
      <c r="DK110" s="865"/>
      <c r="DL110" s="865" t="s">
        <v>383</v>
      </c>
      <c r="DM110" s="865"/>
      <c r="DN110" s="865"/>
      <c r="DO110" s="865"/>
      <c r="DP110" s="865"/>
      <c r="DQ110" s="865" t="s">
        <v>434</v>
      </c>
      <c r="DR110" s="865"/>
      <c r="DS110" s="865"/>
      <c r="DT110" s="865"/>
      <c r="DU110" s="865"/>
      <c r="DV110" s="866" t="s">
        <v>383</v>
      </c>
      <c r="DW110" s="866"/>
      <c r="DX110" s="866"/>
      <c r="DY110" s="866"/>
      <c r="DZ110" s="867"/>
    </row>
    <row r="111" spans="1:131" s="226" customFormat="1" ht="26.25" customHeight="1" x14ac:dyDescent="0.15">
      <c r="A111" s="794" t="s">
        <v>435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434</v>
      </c>
      <c r="AB111" s="946"/>
      <c r="AC111" s="946"/>
      <c r="AD111" s="946"/>
      <c r="AE111" s="947"/>
      <c r="AF111" s="948" t="s">
        <v>383</v>
      </c>
      <c r="AG111" s="946"/>
      <c r="AH111" s="946"/>
      <c r="AI111" s="946"/>
      <c r="AJ111" s="947"/>
      <c r="AK111" s="948" t="s">
        <v>383</v>
      </c>
      <c r="AL111" s="946"/>
      <c r="AM111" s="946"/>
      <c r="AN111" s="946"/>
      <c r="AO111" s="947"/>
      <c r="AP111" s="949" t="s">
        <v>383</v>
      </c>
      <c r="AQ111" s="950"/>
      <c r="AR111" s="950"/>
      <c r="AS111" s="950"/>
      <c r="AT111" s="951"/>
      <c r="AU111" s="959"/>
      <c r="AV111" s="960"/>
      <c r="AW111" s="960"/>
      <c r="AX111" s="960"/>
      <c r="AY111" s="960"/>
      <c r="AZ111" s="835" t="s">
        <v>436</v>
      </c>
      <c r="BA111" s="770"/>
      <c r="BB111" s="770"/>
      <c r="BC111" s="770"/>
      <c r="BD111" s="770"/>
      <c r="BE111" s="770"/>
      <c r="BF111" s="770"/>
      <c r="BG111" s="770"/>
      <c r="BH111" s="770"/>
      <c r="BI111" s="770"/>
      <c r="BJ111" s="770"/>
      <c r="BK111" s="770"/>
      <c r="BL111" s="770"/>
      <c r="BM111" s="770"/>
      <c r="BN111" s="770"/>
      <c r="BO111" s="770"/>
      <c r="BP111" s="771"/>
      <c r="BQ111" s="836">
        <v>3079876</v>
      </c>
      <c r="BR111" s="837"/>
      <c r="BS111" s="837"/>
      <c r="BT111" s="837"/>
      <c r="BU111" s="837"/>
      <c r="BV111" s="837">
        <v>2947981</v>
      </c>
      <c r="BW111" s="837"/>
      <c r="BX111" s="837"/>
      <c r="BY111" s="837"/>
      <c r="BZ111" s="837"/>
      <c r="CA111" s="837">
        <v>2995345</v>
      </c>
      <c r="CB111" s="837"/>
      <c r="CC111" s="837"/>
      <c r="CD111" s="837"/>
      <c r="CE111" s="837"/>
      <c r="CF111" s="898">
        <v>10.199999999999999</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434</v>
      </c>
      <c r="DH111" s="837"/>
      <c r="DI111" s="837"/>
      <c r="DJ111" s="837"/>
      <c r="DK111" s="837"/>
      <c r="DL111" s="837" t="s">
        <v>434</v>
      </c>
      <c r="DM111" s="837"/>
      <c r="DN111" s="837"/>
      <c r="DO111" s="837"/>
      <c r="DP111" s="837"/>
      <c r="DQ111" s="837" t="s">
        <v>228</v>
      </c>
      <c r="DR111" s="837"/>
      <c r="DS111" s="837"/>
      <c r="DT111" s="837"/>
      <c r="DU111" s="837"/>
      <c r="DV111" s="814" t="s">
        <v>383</v>
      </c>
      <c r="DW111" s="814"/>
      <c r="DX111" s="814"/>
      <c r="DY111" s="814"/>
      <c r="DZ111" s="815"/>
    </row>
    <row r="112" spans="1:131" s="226" customFormat="1" ht="26.25" customHeight="1" x14ac:dyDescent="0.15">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228</v>
      </c>
      <c r="AB112" s="800"/>
      <c r="AC112" s="800"/>
      <c r="AD112" s="800"/>
      <c r="AE112" s="801"/>
      <c r="AF112" s="802" t="s">
        <v>434</v>
      </c>
      <c r="AG112" s="800"/>
      <c r="AH112" s="800"/>
      <c r="AI112" s="800"/>
      <c r="AJ112" s="801"/>
      <c r="AK112" s="802" t="s">
        <v>434</v>
      </c>
      <c r="AL112" s="800"/>
      <c r="AM112" s="800"/>
      <c r="AN112" s="800"/>
      <c r="AO112" s="801"/>
      <c r="AP112" s="847" t="s">
        <v>434</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22929601</v>
      </c>
      <c r="BR112" s="837"/>
      <c r="BS112" s="837"/>
      <c r="BT112" s="837"/>
      <c r="BU112" s="837"/>
      <c r="BV112" s="837">
        <v>19807742</v>
      </c>
      <c r="BW112" s="837"/>
      <c r="BX112" s="837"/>
      <c r="BY112" s="837"/>
      <c r="BZ112" s="837"/>
      <c r="CA112" s="837">
        <v>18765297</v>
      </c>
      <c r="CB112" s="837"/>
      <c r="CC112" s="837"/>
      <c r="CD112" s="837"/>
      <c r="CE112" s="837"/>
      <c r="CF112" s="898">
        <v>63.8</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434</v>
      </c>
      <c r="DH112" s="837"/>
      <c r="DI112" s="837"/>
      <c r="DJ112" s="837"/>
      <c r="DK112" s="837"/>
      <c r="DL112" s="837" t="s">
        <v>383</v>
      </c>
      <c r="DM112" s="837"/>
      <c r="DN112" s="837"/>
      <c r="DO112" s="837"/>
      <c r="DP112" s="837"/>
      <c r="DQ112" s="837" t="s">
        <v>434</v>
      </c>
      <c r="DR112" s="837"/>
      <c r="DS112" s="837"/>
      <c r="DT112" s="837"/>
      <c r="DU112" s="837"/>
      <c r="DV112" s="814" t="s">
        <v>434</v>
      </c>
      <c r="DW112" s="814"/>
      <c r="DX112" s="814"/>
      <c r="DY112" s="814"/>
      <c r="DZ112" s="815"/>
    </row>
    <row r="113" spans="1:130" s="226" customFormat="1" ht="26.25" customHeight="1" x14ac:dyDescent="0.15">
      <c r="A113" s="941"/>
      <c r="B113" s="942"/>
      <c r="C113" s="770" t="s">
        <v>442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2618749</v>
      </c>
      <c r="AB113" s="946"/>
      <c r="AC113" s="946"/>
      <c r="AD113" s="946"/>
      <c r="AE113" s="947"/>
      <c r="AF113" s="948">
        <v>2403494</v>
      </c>
      <c r="AG113" s="946"/>
      <c r="AH113" s="946"/>
      <c r="AI113" s="946"/>
      <c r="AJ113" s="947"/>
      <c r="AK113" s="948">
        <v>2407795</v>
      </c>
      <c r="AL113" s="946"/>
      <c r="AM113" s="946"/>
      <c r="AN113" s="946"/>
      <c r="AO113" s="947"/>
      <c r="AP113" s="949">
        <v>8.1999999999999993</v>
      </c>
      <c r="AQ113" s="950"/>
      <c r="AR113" s="950"/>
      <c r="AS113" s="950"/>
      <c r="AT113" s="951"/>
      <c r="AU113" s="959"/>
      <c r="AV113" s="960"/>
      <c r="AW113" s="960"/>
      <c r="AX113" s="960"/>
      <c r="AY113" s="960"/>
      <c r="AZ113" s="835" t="s">
        <v>443</v>
      </c>
      <c r="BA113" s="770"/>
      <c r="BB113" s="770"/>
      <c r="BC113" s="770"/>
      <c r="BD113" s="770"/>
      <c r="BE113" s="770"/>
      <c r="BF113" s="770"/>
      <c r="BG113" s="770"/>
      <c r="BH113" s="770"/>
      <c r="BI113" s="770"/>
      <c r="BJ113" s="770"/>
      <c r="BK113" s="770"/>
      <c r="BL113" s="770"/>
      <c r="BM113" s="770"/>
      <c r="BN113" s="770"/>
      <c r="BO113" s="770"/>
      <c r="BP113" s="771"/>
      <c r="BQ113" s="836">
        <v>1923488</v>
      </c>
      <c r="BR113" s="837"/>
      <c r="BS113" s="837"/>
      <c r="BT113" s="837"/>
      <c r="BU113" s="837"/>
      <c r="BV113" s="837">
        <v>2632160</v>
      </c>
      <c r="BW113" s="837"/>
      <c r="BX113" s="837"/>
      <c r="BY113" s="837"/>
      <c r="BZ113" s="837"/>
      <c r="CA113" s="837">
        <v>2569639</v>
      </c>
      <c r="CB113" s="837"/>
      <c r="CC113" s="837"/>
      <c r="CD113" s="837"/>
      <c r="CE113" s="837"/>
      <c r="CF113" s="898">
        <v>8.6999999999999993</v>
      </c>
      <c r="CG113" s="899"/>
      <c r="CH113" s="899"/>
      <c r="CI113" s="899"/>
      <c r="CJ113" s="899"/>
      <c r="CK113" s="954"/>
      <c r="CL113" s="841"/>
      <c r="CM113" s="844" t="s">
        <v>444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383</v>
      </c>
      <c r="DH113" s="800"/>
      <c r="DI113" s="800"/>
      <c r="DJ113" s="800"/>
      <c r="DK113" s="801"/>
      <c r="DL113" s="802" t="s">
        <v>434</v>
      </c>
      <c r="DM113" s="800"/>
      <c r="DN113" s="800"/>
      <c r="DO113" s="800"/>
      <c r="DP113" s="801"/>
      <c r="DQ113" s="802" t="s">
        <v>383</v>
      </c>
      <c r="DR113" s="800"/>
      <c r="DS113" s="800"/>
      <c r="DT113" s="800"/>
      <c r="DU113" s="801"/>
      <c r="DV113" s="847" t="s">
        <v>434</v>
      </c>
      <c r="DW113" s="848"/>
      <c r="DX113" s="848"/>
      <c r="DY113" s="848"/>
      <c r="DZ113" s="849"/>
    </row>
    <row r="114" spans="1:130" s="226" customFormat="1" ht="26.25" customHeight="1" x14ac:dyDescent="0.15">
      <c r="A114" s="941"/>
      <c r="B114" s="942"/>
      <c r="C114" s="770" t="s">
        <v>445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66620</v>
      </c>
      <c r="AB114" s="800"/>
      <c r="AC114" s="800"/>
      <c r="AD114" s="800"/>
      <c r="AE114" s="801"/>
      <c r="AF114" s="802">
        <v>68934</v>
      </c>
      <c r="AG114" s="800"/>
      <c r="AH114" s="800"/>
      <c r="AI114" s="800"/>
      <c r="AJ114" s="801"/>
      <c r="AK114" s="802">
        <v>80637</v>
      </c>
      <c r="AL114" s="800"/>
      <c r="AM114" s="800"/>
      <c r="AN114" s="800"/>
      <c r="AO114" s="801"/>
      <c r="AP114" s="847">
        <v>0.3</v>
      </c>
      <c r="AQ114" s="848"/>
      <c r="AR114" s="848"/>
      <c r="AS114" s="848"/>
      <c r="AT114" s="849"/>
      <c r="AU114" s="959"/>
      <c r="AV114" s="960"/>
      <c r="AW114" s="960"/>
      <c r="AX114" s="960"/>
      <c r="AY114" s="960"/>
      <c r="AZ114" s="835" t="s">
        <v>446</v>
      </c>
      <c r="BA114" s="770"/>
      <c r="BB114" s="770"/>
      <c r="BC114" s="770"/>
      <c r="BD114" s="770"/>
      <c r="BE114" s="770"/>
      <c r="BF114" s="770"/>
      <c r="BG114" s="770"/>
      <c r="BH114" s="770"/>
      <c r="BI114" s="770"/>
      <c r="BJ114" s="770"/>
      <c r="BK114" s="770"/>
      <c r="BL114" s="770"/>
      <c r="BM114" s="770"/>
      <c r="BN114" s="770"/>
      <c r="BO114" s="770"/>
      <c r="BP114" s="771"/>
      <c r="BQ114" s="836">
        <v>10787692</v>
      </c>
      <c r="BR114" s="837"/>
      <c r="BS114" s="837"/>
      <c r="BT114" s="837"/>
      <c r="BU114" s="837"/>
      <c r="BV114" s="837">
        <v>10813163</v>
      </c>
      <c r="BW114" s="837"/>
      <c r="BX114" s="837"/>
      <c r="BY114" s="837"/>
      <c r="BZ114" s="837"/>
      <c r="CA114" s="837">
        <v>10560550</v>
      </c>
      <c r="CB114" s="837"/>
      <c r="CC114" s="837"/>
      <c r="CD114" s="837"/>
      <c r="CE114" s="837"/>
      <c r="CF114" s="898">
        <v>35.9</v>
      </c>
      <c r="CG114" s="899"/>
      <c r="CH114" s="899"/>
      <c r="CI114" s="899"/>
      <c r="CJ114" s="899"/>
      <c r="CK114" s="954"/>
      <c r="CL114" s="841"/>
      <c r="CM114" s="844" t="s">
        <v>447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228</v>
      </c>
      <c r="DH114" s="800"/>
      <c r="DI114" s="800"/>
      <c r="DJ114" s="800"/>
      <c r="DK114" s="801"/>
      <c r="DL114" s="802" t="s">
        <v>383</v>
      </c>
      <c r="DM114" s="800"/>
      <c r="DN114" s="800"/>
      <c r="DO114" s="800"/>
      <c r="DP114" s="801"/>
      <c r="DQ114" s="802" t="s">
        <v>434</v>
      </c>
      <c r="DR114" s="800"/>
      <c r="DS114" s="800"/>
      <c r="DT114" s="800"/>
      <c r="DU114" s="801"/>
      <c r="DV114" s="847" t="s">
        <v>434</v>
      </c>
      <c r="DW114" s="848"/>
      <c r="DX114" s="848"/>
      <c r="DY114" s="848"/>
      <c r="DZ114" s="849"/>
    </row>
    <row r="115" spans="1:130" s="226" customFormat="1" ht="26.25" customHeight="1" x14ac:dyDescent="0.15">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62301</v>
      </c>
      <c r="AB115" s="946"/>
      <c r="AC115" s="946"/>
      <c r="AD115" s="946"/>
      <c r="AE115" s="947"/>
      <c r="AF115" s="948">
        <v>57497</v>
      </c>
      <c r="AG115" s="946"/>
      <c r="AH115" s="946"/>
      <c r="AI115" s="946"/>
      <c r="AJ115" s="947"/>
      <c r="AK115" s="948">
        <v>45865</v>
      </c>
      <c r="AL115" s="946"/>
      <c r="AM115" s="946"/>
      <c r="AN115" s="946"/>
      <c r="AO115" s="947"/>
      <c r="AP115" s="949">
        <v>0.2</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v>107100</v>
      </c>
      <c r="BR115" s="837"/>
      <c r="BS115" s="837"/>
      <c r="BT115" s="837"/>
      <c r="BU115" s="837"/>
      <c r="BV115" s="837">
        <v>106687</v>
      </c>
      <c r="BW115" s="837"/>
      <c r="BX115" s="837"/>
      <c r="BY115" s="837"/>
      <c r="BZ115" s="837"/>
      <c r="CA115" s="837">
        <v>134950</v>
      </c>
      <c r="CB115" s="837"/>
      <c r="CC115" s="837"/>
      <c r="CD115" s="837"/>
      <c r="CE115" s="837"/>
      <c r="CF115" s="898">
        <v>0.5</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434</v>
      </c>
      <c r="DH115" s="800"/>
      <c r="DI115" s="800"/>
      <c r="DJ115" s="800"/>
      <c r="DK115" s="801"/>
      <c r="DL115" s="802" t="s">
        <v>434</v>
      </c>
      <c r="DM115" s="800"/>
      <c r="DN115" s="800"/>
      <c r="DO115" s="800"/>
      <c r="DP115" s="801"/>
      <c r="DQ115" s="802" t="s">
        <v>383</v>
      </c>
      <c r="DR115" s="800"/>
      <c r="DS115" s="800"/>
      <c r="DT115" s="800"/>
      <c r="DU115" s="801"/>
      <c r="DV115" s="847" t="s">
        <v>434</v>
      </c>
      <c r="DW115" s="848"/>
      <c r="DX115" s="848"/>
      <c r="DY115" s="848"/>
      <c r="DZ115" s="849"/>
    </row>
    <row r="116" spans="1:130" s="226" customFormat="1" ht="26.25" customHeight="1" x14ac:dyDescent="0.15">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434</v>
      </c>
      <c r="AB116" s="800"/>
      <c r="AC116" s="800"/>
      <c r="AD116" s="800"/>
      <c r="AE116" s="801"/>
      <c r="AF116" s="802" t="s">
        <v>228</v>
      </c>
      <c r="AG116" s="800"/>
      <c r="AH116" s="800"/>
      <c r="AI116" s="800"/>
      <c r="AJ116" s="801"/>
      <c r="AK116" s="802" t="s">
        <v>228</v>
      </c>
      <c r="AL116" s="800"/>
      <c r="AM116" s="800"/>
      <c r="AN116" s="800"/>
      <c r="AO116" s="801"/>
      <c r="AP116" s="847" t="s">
        <v>434</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228</v>
      </c>
      <c r="BR116" s="837"/>
      <c r="BS116" s="837"/>
      <c r="BT116" s="837"/>
      <c r="BU116" s="837"/>
      <c r="BV116" s="837" t="s">
        <v>228</v>
      </c>
      <c r="BW116" s="837"/>
      <c r="BX116" s="837"/>
      <c r="BY116" s="837"/>
      <c r="BZ116" s="837"/>
      <c r="CA116" s="837" t="s">
        <v>383</v>
      </c>
      <c r="CB116" s="837"/>
      <c r="CC116" s="837"/>
      <c r="CD116" s="837"/>
      <c r="CE116" s="837"/>
      <c r="CF116" s="898" t="s">
        <v>383</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153334</v>
      </c>
      <c r="DH116" s="800"/>
      <c r="DI116" s="800"/>
      <c r="DJ116" s="800"/>
      <c r="DK116" s="801"/>
      <c r="DL116" s="802">
        <v>127479</v>
      </c>
      <c r="DM116" s="800"/>
      <c r="DN116" s="800"/>
      <c r="DO116" s="800"/>
      <c r="DP116" s="801"/>
      <c r="DQ116" s="802">
        <v>105495</v>
      </c>
      <c r="DR116" s="800"/>
      <c r="DS116" s="800"/>
      <c r="DT116" s="800"/>
      <c r="DU116" s="801"/>
      <c r="DV116" s="847">
        <v>0.4</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10214306</v>
      </c>
      <c r="AB117" s="932"/>
      <c r="AC117" s="932"/>
      <c r="AD117" s="932"/>
      <c r="AE117" s="933"/>
      <c r="AF117" s="934">
        <v>10154574</v>
      </c>
      <c r="AG117" s="932"/>
      <c r="AH117" s="932"/>
      <c r="AI117" s="932"/>
      <c r="AJ117" s="933"/>
      <c r="AK117" s="934">
        <v>10364547</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228</v>
      </c>
      <c r="BR117" s="837"/>
      <c r="BS117" s="837"/>
      <c r="BT117" s="837"/>
      <c r="BU117" s="837"/>
      <c r="BV117" s="837" t="s">
        <v>228</v>
      </c>
      <c r="BW117" s="837"/>
      <c r="BX117" s="837"/>
      <c r="BY117" s="837"/>
      <c r="BZ117" s="837"/>
      <c r="CA117" s="837" t="s">
        <v>228</v>
      </c>
      <c r="CB117" s="837"/>
      <c r="CC117" s="837"/>
      <c r="CD117" s="837"/>
      <c r="CE117" s="837"/>
      <c r="CF117" s="898" t="s">
        <v>383</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383</v>
      </c>
      <c r="DH117" s="800"/>
      <c r="DI117" s="800"/>
      <c r="DJ117" s="800"/>
      <c r="DK117" s="801"/>
      <c r="DL117" s="802" t="s">
        <v>228</v>
      </c>
      <c r="DM117" s="800"/>
      <c r="DN117" s="800"/>
      <c r="DO117" s="800"/>
      <c r="DP117" s="801"/>
      <c r="DQ117" s="802" t="s">
        <v>228</v>
      </c>
      <c r="DR117" s="800"/>
      <c r="DS117" s="800"/>
      <c r="DT117" s="800"/>
      <c r="DU117" s="801"/>
      <c r="DV117" s="847" t="s">
        <v>383</v>
      </c>
      <c r="DW117" s="848"/>
      <c r="DX117" s="848"/>
      <c r="DY117" s="848"/>
      <c r="DZ117" s="849"/>
    </row>
    <row r="118" spans="1:130" s="226" customFormat="1" ht="26.25" customHeight="1" x14ac:dyDescent="0.15">
      <c r="A118" s="92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300</v>
      </c>
      <c r="AG118" s="925"/>
      <c r="AH118" s="925"/>
      <c r="AI118" s="925"/>
      <c r="AJ118" s="926"/>
      <c r="AK118" s="927" t="s">
        <v>299</v>
      </c>
      <c r="AL118" s="925"/>
      <c r="AM118" s="925"/>
      <c r="AN118" s="925"/>
      <c r="AO118" s="926"/>
      <c r="AP118" s="928" t="s">
        <v>428</v>
      </c>
      <c r="AQ118" s="929"/>
      <c r="AR118" s="929"/>
      <c r="AS118" s="929"/>
      <c r="AT118" s="930"/>
      <c r="AU118" s="959"/>
      <c r="AV118" s="960"/>
      <c r="AW118" s="960"/>
      <c r="AX118" s="960"/>
      <c r="AY118" s="960"/>
      <c r="AZ118" s="902" t="s">
        <v>457</v>
      </c>
      <c r="BA118" s="903"/>
      <c r="BB118" s="903"/>
      <c r="BC118" s="903"/>
      <c r="BD118" s="903"/>
      <c r="BE118" s="903"/>
      <c r="BF118" s="903"/>
      <c r="BG118" s="903"/>
      <c r="BH118" s="903"/>
      <c r="BI118" s="903"/>
      <c r="BJ118" s="903"/>
      <c r="BK118" s="903"/>
      <c r="BL118" s="903"/>
      <c r="BM118" s="903"/>
      <c r="BN118" s="903"/>
      <c r="BO118" s="903"/>
      <c r="BP118" s="904"/>
      <c r="BQ118" s="905" t="s">
        <v>228</v>
      </c>
      <c r="BR118" s="868"/>
      <c r="BS118" s="868"/>
      <c r="BT118" s="868"/>
      <c r="BU118" s="868"/>
      <c r="BV118" s="868" t="s">
        <v>228</v>
      </c>
      <c r="BW118" s="868"/>
      <c r="BX118" s="868"/>
      <c r="BY118" s="868"/>
      <c r="BZ118" s="868"/>
      <c r="CA118" s="868" t="s">
        <v>383</v>
      </c>
      <c r="CB118" s="868"/>
      <c r="CC118" s="868"/>
      <c r="CD118" s="868"/>
      <c r="CE118" s="868"/>
      <c r="CF118" s="898" t="s">
        <v>383</v>
      </c>
      <c r="CG118" s="899"/>
      <c r="CH118" s="899"/>
      <c r="CI118" s="899"/>
      <c r="CJ118" s="899"/>
      <c r="CK118" s="954"/>
      <c r="CL118" s="841"/>
      <c r="CM118" s="844" t="s">
        <v>458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228</v>
      </c>
      <c r="DH118" s="800"/>
      <c r="DI118" s="800"/>
      <c r="DJ118" s="800"/>
      <c r="DK118" s="801"/>
      <c r="DL118" s="802" t="s">
        <v>383</v>
      </c>
      <c r="DM118" s="800"/>
      <c r="DN118" s="800"/>
      <c r="DO118" s="800"/>
      <c r="DP118" s="801"/>
      <c r="DQ118" s="802" t="s">
        <v>383</v>
      </c>
      <c r="DR118" s="800"/>
      <c r="DS118" s="800"/>
      <c r="DT118" s="800"/>
      <c r="DU118" s="801"/>
      <c r="DV118" s="847" t="s">
        <v>383</v>
      </c>
      <c r="DW118" s="848"/>
      <c r="DX118" s="848"/>
      <c r="DY118" s="848"/>
      <c r="DZ118" s="849"/>
    </row>
    <row r="119" spans="1:130" s="226" customFormat="1" ht="26.25" customHeight="1" x14ac:dyDescent="0.15">
      <c r="A119" s="838" t="s">
        <v>432</v>
      </c>
      <c r="B119" s="839"/>
      <c r="C119" s="914" t="s">
        <v>433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383</v>
      </c>
      <c r="AB119" s="918"/>
      <c r="AC119" s="918"/>
      <c r="AD119" s="918"/>
      <c r="AE119" s="919"/>
      <c r="AF119" s="920" t="s">
        <v>383</v>
      </c>
      <c r="AG119" s="918"/>
      <c r="AH119" s="918"/>
      <c r="AI119" s="918"/>
      <c r="AJ119" s="919"/>
      <c r="AK119" s="920" t="s">
        <v>383</v>
      </c>
      <c r="AL119" s="918"/>
      <c r="AM119" s="918"/>
      <c r="AN119" s="918"/>
      <c r="AO119" s="919"/>
      <c r="AP119" s="921" t="s">
        <v>228</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459</v>
      </c>
      <c r="BP119" s="901"/>
      <c r="BQ119" s="905">
        <v>126194641</v>
      </c>
      <c r="BR119" s="868"/>
      <c r="BS119" s="868"/>
      <c r="BT119" s="868"/>
      <c r="BU119" s="868"/>
      <c r="BV119" s="868">
        <v>122873287</v>
      </c>
      <c r="BW119" s="868"/>
      <c r="BX119" s="868"/>
      <c r="BY119" s="868"/>
      <c r="BZ119" s="868"/>
      <c r="CA119" s="868">
        <v>124324149</v>
      </c>
      <c r="CB119" s="868"/>
      <c r="CC119" s="868"/>
      <c r="CD119" s="868"/>
      <c r="CE119" s="868"/>
      <c r="CF119" s="766"/>
      <c r="CG119" s="767"/>
      <c r="CH119" s="767"/>
      <c r="CI119" s="767"/>
      <c r="CJ119" s="857"/>
      <c r="CK119" s="955"/>
      <c r="CL119" s="843"/>
      <c r="CM119" s="861" t="s">
        <v>460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2926542</v>
      </c>
      <c r="DH119" s="783"/>
      <c r="DI119" s="783"/>
      <c r="DJ119" s="783"/>
      <c r="DK119" s="784"/>
      <c r="DL119" s="785">
        <v>2820502</v>
      </c>
      <c r="DM119" s="783"/>
      <c r="DN119" s="783"/>
      <c r="DO119" s="783"/>
      <c r="DP119" s="784"/>
      <c r="DQ119" s="785">
        <v>2889850</v>
      </c>
      <c r="DR119" s="783"/>
      <c r="DS119" s="783"/>
      <c r="DT119" s="783"/>
      <c r="DU119" s="784"/>
      <c r="DV119" s="871">
        <v>9.8000000000000007</v>
      </c>
      <c r="DW119" s="872"/>
      <c r="DX119" s="872"/>
      <c r="DY119" s="872"/>
      <c r="DZ119" s="873"/>
    </row>
    <row r="120" spans="1:130" s="226" customFormat="1" ht="26.25" customHeight="1" x14ac:dyDescent="0.15">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383</v>
      </c>
      <c r="AB120" s="800"/>
      <c r="AC120" s="800"/>
      <c r="AD120" s="800"/>
      <c r="AE120" s="801"/>
      <c r="AF120" s="802" t="s">
        <v>228</v>
      </c>
      <c r="AG120" s="800"/>
      <c r="AH120" s="800"/>
      <c r="AI120" s="800"/>
      <c r="AJ120" s="801"/>
      <c r="AK120" s="802" t="s">
        <v>383</v>
      </c>
      <c r="AL120" s="800"/>
      <c r="AM120" s="800"/>
      <c r="AN120" s="800"/>
      <c r="AO120" s="801"/>
      <c r="AP120" s="847" t="s">
        <v>383</v>
      </c>
      <c r="AQ120" s="848"/>
      <c r="AR120" s="848"/>
      <c r="AS120" s="848"/>
      <c r="AT120" s="849"/>
      <c r="AU120" s="906" t="s">
        <v>461</v>
      </c>
      <c r="AV120" s="907"/>
      <c r="AW120" s="907"/>
      <c r="AX120" s="907"/>
      <c r="AY120" s="908"/>
      <c r="AZ120" s="883" t="s">
        <v>462</v>
      </c>
      <c r="BA120" s="828"/>
      <c r="BB120" s="828"/>
      <c r="BC120" s="828"/>
      <c r="BD120" s="828"/>
      <c r="BE120" s="828"/>
      <c r="BF120" s="828"/>
      <c r="BG120" s="828"/>
      <c r="BH120" s="828"/>
      <c r="BI120" s="828"/>
      <c r="BJ120" s="828"/>
      <c r="BK120" s="828"/>
      <c r="BL120" s="828"/>
      <c r="BM120" s="828"/>
      <c r="BN120" s="828"/>
      <c r="BO120" s="828"/>
      <c r="BP120" s="829"/>
      <c r="BQ120" s="884">
        <v>8902707</v>
      </c>
      <c r="BR120" s="865"/>
      <c r="BS120" s="865"/>
      <c r="BT120" s="865"/>
      <c r="BU120" s="865"/>
      <c r="BV120" s="865">
        <v>10975458</v>
      </c>
      <c r="BW120" s="865"/>
      <c r="BX120" s="865"/>
      <c r="BY120" s="865"/>
      <c r="BZ120" s="865"/>
      <c r="CA120" s="865">
        <v>8974976</v>
      </c>
      <c r="CB120" s="865"/>
      <c r="CC120" s="865"/>
      <c r="CD120" s="865"/>
      <c r="CE120" s="865"/>
      <c r="CF120" s="889">
        <v>30.5</v>
      </c>
      <c r="CG120" s="890"/>
      <c r="CH120" s="890"/>
      <c r="CI120" s="890"/>
      <c r="CJ120" s="890"/>
      <c r="CK120" s="891" t="s">
        <v>463</v>
      </c>
      <c r="CL120" s="875"/>
      <c r="CM120" s="875"/>
      <c r="CN120" s="875"/>
      <c r="CO120" s="876"/>
      <c r="CP120" s="895" t="s">
        <v>406</v>
      </c>
      <c r="CQ120" s="896"/>
      <c r="CR120" s="896"/>
      <c r="CS120" s="896"/>
      <c r="CT120" s="896"/>
      <c r="CU120" s="896"/>
      <c r="CV120" s="896"/>
      <c r="CW120" s="896"/>
      <c r="CX120" s="896"/>
      <c r="CY120" s="896"/>
      <c r="CZ120" s="896"/>
      <c r="DA120" s="896"/>
      <c r="DB120" s="896"/>
      <c r="DC120" s="896"/>
      <c r="DD120" s="896"/>
      <c r="DE120" s="896"/>
      <c r="DF120" s="897"/>
      <c r="DG120" s="884">
        <v>15549314</v>
      </c>
      <c r="DH120" s="865"/>
      <c r="DI120" s="865"/>
      <c r="DJ120" s="865"/>
      <c r="DK120" s="865"/>
      <c r="DL120" s="865">
        <v>14404023</v>
      </c>
      <c r="DM120" s="865"/>
      <c r="DN120" s="865"/>
      <c r="DO120" s="865"/>
      <c r="DP120" s="865"/>
      <c r="DQ120" s="865">
        <v>13698656</v>
      </c>
      <c r="DR120" s="865"/>
      <c r="DS120" s="865"/>
      <c r="DT120" s="865"/>
      <c r="DU120" s="865"/>
      <c r="DV120" s="866">
        <v>46.6</v>
      </c>
      <c r="DW120" s="866"/>
      <c r="DX120" s="866"/>
      <c r="DY120" s="866"/>
      <c r="DZ120" s="867"/>
    </row>
    <row r="121" spans="1:130" s="226" customFormat="1" ht="26.25" customHeight="1" x14ac:dyDescent="0.15">
      <c r="A121" s="840"/>
      <c r="B121" s="841"/>
      <c r="C121" s="886" t="s">
        <v>464</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228</v>
      </c>
      <c r="AB121" s="800"/>
      <c r="AC121" s="800"/>
      <c r="AD121" s="800"/>
      <c r="AE121" s="801"/>
      <c r="AF121" s="802" t="s">
        <v>228</v>
      </c>
      <c r="AG121" s="800"/>
      <c r="AH121" s="800"/>
      <c r="AI121" s="800"/>
      <c r="AJ121" s="801"/>
      <c r="AK121" s="802" t="s">
        <v>383</v>
      </c>
      <c r="AL121" s="800"/>
      <c r="AM121" s="800"/>
      <c r="AN121" s="800"/>
      <c r="AO121" s="801"/>
      <c r="AP121" s="847" t="s">
        <v>228</v>
      </c>
      <c r="AQ121" s="848"/>
      <c r="AR121" s="848"/>
      <c r="AS121" s="848"/>
      <c r="AT121" s="849"/>
      <c r="AU121" s="909"/>
      <c r="AV121" s="910"/>
      <c r="AW121" s="910"/>
      <c r="AX121" s="910"/>
      <c r="AY121" s="911"/>
      <c r="AZ121" s="835" t="s">
        <v>465</v>
      </c>
      <c r="BA121" s="770"/>
      <c r="BB121" s="770"/>
      <c r="BC121" s="770"/>
      <c r="BD121" s="770"/>
      <c r="BE121" s="770"/>
      <c r="BF121" s="770"/>
      <c r="BG121" s="770"/>
      <c r="BH121" s="770"/>
      <c r="BI121" s="770"/>
      <c r="BJ121" s="770"/>
      <c r="BK121" s="770"/>
      <c r="BL121" s="770"/>
      <c r="BM121" s="770"/>
      <c r="BN121" s="770"/>
      <c r="BO121" s="770"/>
      <c r="BP121" s="771"/>
      <c r="BQ121" s="836">
        <v>14614907</v>
      </c>
      <c r="BR121" s="837"/>
      <c r="BS121" s="837"/>
      <c r="BT121" s="837"/>
      <c r="BU121" s="837"/>
      <c r="BV121" s="837">
        <v>14481723</v>
      </c>
      <c r="BW121" s="837"/>
      <c r="BX121" s="837"/>
      <c r="BY121" s="837"/>
      <c r="BZ121" s="837"/>
      <c r="CA121" s="837">
        <v>13790943</v>
      </c>
      <c r="CB121" s="837"/>
      <c r="CC121" s="837"/>
      <c r="CD121" s="837"/>
      <c r="CE121" s="837"/>
      <c r="CF121" s="898">
        <v>46.9</v>
      </c>
      <c r="CG121" s="899"/>
      <c r="CH121" s="899"/>
      <c r="CI121" s="899"/>
      <c r="CJ121" s="899"/>
      <c r="CK121" s="892"/>
      <c r="CL121" s="878"/>
      <c r="CM121" s="878"/>
      <c r="CN121" s="878"/>
      <c r="CO121" s="879"/>
      <c r="CP121" s="858" t="s">
        <v>466</v>
      </c>
      <c r="CQ121" s="859"/>
      <c r="CR121" s="859"/>
      <c r="CS121" s="859"/>
      <c r="CT121" s="859"/>
      <c r="CU121" s="859"/>
      <c r="CV121" s="859"/>
      <c r="CW121" s="859"/>
      <c r="CX121" s="859"/>
      <c r="CY121" s="859"/>
      <c r="CZ121" s="859"/>
      <c r="DA121" s="859"/>
      <c r="DB121" s="859"/>
      <c r="DC121" s="859"/>
      <c r="DD121" s="859"/>
      <c r="DE121" s="859"/>
      <c r="DF121" s="860"/>
      <c r="DG121" s="836">
        <v>2842870</v>
      </c>
      <c r="DH121" s="837"/>
      <c r="DI121" s="837"/>
      <c r="DJ121" s="837"/>
      <c r="DK121" s="837"/>
      <c r="DL121" s="837">
        <v>2622019</v>
      </c>
      <c r="DM121" s="837"/>
      <c r="DN121" s="837"/>
      <c r="DO121" s="837"/>
      <c r="DP121" s="837"/>
      <c r="DQ121" s="837">
        <v>2360467</v>
      </c>
      <c r="DR121" s="837"/>
      <c r="DS121" s="837"/>
      <c r="DT121" s="837"/>
      <c r="DU121" s="837"/>
      <c r="DV121" s="814">
        <v>8</v>
      </c>
      <c r="DW121" s="814"/>
      <c r="DX121" s="814"/>
      <c r="DY121" s="814"/>
      <c r="DZ121" s="815"/>
    </row>
    <row r="122" spans="1:130" s="226" customFormat="1" ht="26.25" customHeight="1" x14ac:dyDescent="0.15">
      <c r="A122" s="840"/>
      <c r="B122" s="841"/>
      <c r="C122" s="844" t="s">
        <v>447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228</v>
      </c>
      <c r="AB122" s="800"/>
      <c r="AC122" s="800"/>
      <c r="AD122" s="800"/>
      <c r="AE122" s="801"/>
      <c r="AF122" s="802" t="s">
        <v>383</v>
      </c>
      <c r="AG122" s="800"/>
      <c r="AH122" s="800"/>
      <c r="AI122" s="800"/>
      <c r="AJ122" s="801"/>
      <c r="AK122" s="802" t="s">
        <v>228</v>
      </c>
      <c r="AL122" s="800"/>
      <c r="AM122" s="800"/>
      <c r="AN122" s="800"/>
      <c r="AO122" s="801"/>
      <c r="AP122" s="847" t="s">
        <v>228</v>
      </c>
      <c r="AQ122" s="848"/>
      <c r="AR122" s="848"/>
      <c r="AS122" s="848"/>
      <c r="AT122" s="849"/>
      <c r="AU122" s="909"/>
      <c r="AV122" s="910"/>
      <c r="AW122" s="910"/>
      <c r="AX122" s="910"/>
      <c r="AY122" s="911"/>
      <c r="AZ122" s="902" t="s">
        <v>467</v>
      </c>
      <c r="BA122" s="903"/>
      <c r="BB122" s="903"/>
      <c r="BC122" s="903"/>
      <c r="BD122" s="903"/>
      <c r="BE122" s="903"/>
      <c r="BF122" s="903"/>
      <c r="BG122" s="903"/>
      <c r="BH122" s="903"/>
      <c r="BI122" s="903"/>
      <c r="BJ122" s="903"/>
      <c r="BK122" s="903"/>
      <c r="BL122" s="903"/>
      <c r="BM122" s="903"/>
      <c r="BN122" s="903"/>
      <c r="BO122" s="903"/>
      <c r="BP122" s="904"/>
      <c r="BQ122" s="905">
        <v>75205703</v>
      </c>
      <c r="BR122" s="868"/>
      <c r="BS122" s="868"/>
      <c r="BT122" s="868"/>
      <c r="BU122" s="868"/>
      <c r="BV122" s="868">
        <v>74352123</v>
      </c>
      <c r="BW122" s="868"/>
      <c r="BX122" s="868"/>
      <c r="BY122" s="868"/>
      <c r="BZ122" s="868"/>
      <c r="CA122" s="868">
        <v>74851589</v>
      </c>
      <c r="CB122" s="868"/>
      <c r="CC122" s="868"/>
      <c r="CD122" s="868"/>
      <c r="CE122" s="868"/>
      <c r="CF122" s="869">
        <v>254.4</v>
      </c>
      <c r="CG122" s="870"/>
      <c r="CH122" s="870"/>
      <c r="CI122" s="870"/>
      <c r="CJ122" s="870"/>
      <c r="CK122" s="892"/>
      <c r="CL122" s="878"/>
      <c r="CM122" s="878"/>
      <c r="CN122" s="878"/>
      <c r="CO122" s="879"/>
      <c r="CP122" s="858" t="s">
        <v>399</v>
      </c>
      <c r="CQ122" s="859"/>
      <c r="CR122" s="859"/>
      <c r="CS122" s="859"/>
      <c r="CT122" s="859"/>
      <c r="CU122" s="859"/>
      <c r="CV122" s="859"/>
      <c r="CW122" s="859"/>
      <c r="CX122" s="859"/>
      <c r="CY122" s="859"/>
      <c r="CZ122" s="859"/>
      <c r="DA122" s="859"/>
      <c r="DB122" s="859"/>
      <c r="DC122" s="859"/>
      <c r="DD122" s="859"/>
      <c r="DE122" s="859"/>
      <c r="DF122" s="860"/>
      <c r="DG122" s="836">
        <v>1317261</v>
      </c>
      <c r="DH122" s="837"/>
      <c r="DI122" s="837"/>
      <c r="DJ122" s="837"/>
      <c r="DK122" s="837"/>
      <c r="DL122" s="837">
        <v>1736948</v>
      </c>
      <c r="DM122" s="837"/>
      <c r="DN122" s="837"/>
      <c r="DO122" s="837"/>
      <c r="DP122" s="837"/>
      <c r="DQ122" s="837">
        <v>2162976</v>
      </c>
      <c r="DR122" s="837"/>
      <c r="DS122" s="837"/>
      <c r="DT122" s="837"/>
      <c r="DU122" s="837"/>
      <c r="DV122" s="814">
        <v>7.4</v>
      </c>
      <c r="DW122" s="814"/>
      <c r="DX122" s="814"/>
      <c r="DY122" s="814"/>
      <c r="DZ122" s="815"/>
    </row>
    <row r="123" spans="1:130" s="226" customFormat="1" ht="26.25" customHeight="1" x14ac:dyDescent="0.15">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39087</v>
      </c>
      <c r="AB123" s="800"/>
      <c r="AC123" s="800"/>
      <c r="AD123" s="800"/>
      <c r="AE123" s="801"/>
      <c r="AF123" s="802">
        <v>27450</v>
      </c>
      <c r="AG123" s="800"/>
      <c r="AH123" s="800"/>
      <c r="AI123" s="800"/>
      <c r="AJ123" s="801"/>
      <c r="AK123" s="802">
        <v>23322</v>
      </c>
      <c r="AL123" s="800"/>
      <c r="AM123" s="800"/>
      <c r="AN123" s="800"/>
      <c r="AO123" s="801"/>
      <c r="AP123" s="847">
        <v>0.1</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468</v>
      </c>
      <c r="BP123" s="901"/>
      <c r="BQ123" s="855">
        <v>98723317</v>
      </c>
      <c r="BR123" s="856"/>
      <c r="BS123" s="856"/>
      <c r="BT123" s="856"/>
      <c r="BU123" s="856"/>
      <c r="BV123" s="856">
        <v>99809304</v>
      </c>
      <c r="BW123" s="856"/>
      <c r="BX123" s="856"/>
      <c r="BY123" s="856"/>
      <c r="BZ123" s="856"/>
      <c r="CA123" s="856">
        <v>97617508</v>
      </c>
      <c r="CB123" s="856"/>
      <c r="CC123" s="856"/>
      <c r="CD123" s="856"/>
      <c r="CE123" s="856"/>
      <c r="CF123" s="766"/>
      <c r="CG123" s="767"/>
      <c r="CH123" s="767"/>
      <c r="CI123" s="767"/>
      <c r="CJ123" s="857"/>
      <c r="CK123" s="892"/>
      <c r="CL123" s="878"/>
      <c r="CM123" s="878"/>
      <c r="CN123" s="878"/>
      <c r="CO123" s="879"/>
      <c r="CP123" s="858" t="s">
        <v>403</v>
      </c>
      <c r="CQ123" s="859"/>
      <c r="CR123" s="859"/>
      <c r="CS123" s="859"/>
      <c r="CT123" s="859"/>
      <c r="CU123" s="859"/>
      <c r="CV123" s="859"/>
      <c r="CW123" s="859"/>
      <c r="CX123" s="859"/>
      <c r="CY123" s="859"/>
      <c r="CZ123" s="859"/>
      <c r="DA123" s="859"/>
      <c r="DB123" s="859"/>
      <c r="DC123" s="859"/>
      <c r="DD123" s="859"/>
      <c r="DE123" s="859"/>
      <c r="DF123" s="860"/>
      <c r="DG123" s="799">
        <v>489271</v>
      </c>
      <c r="DH123" s="800"/>
      <c r="DI123" s="800"/>
      <c r="DJ123" s="800"/>
      <c r="DK123" s="801"/>
      <c r="DL123" s="802">
        <v>466060</v>
      </c>
      <c r="DM123" s="800"/>
      <c r="DN123" s="800"/>
      <c r="DO123" s="800"/>
      <c r="DP123" s="801"/>
      <c r="DQ123" s="802">
        <v>441792</v>
      </c>
      <c r="DR123" s="800"/>
      <c r="DS123" s="800"/>
      <c r="DT123" s="800"/>
      <c r="DU123" s="801"/>
      <c r="DV123" s="847">
        <v>1.5</v>
      </c>
      <c r="DW123" s="848"/>
      <c r="DX123" s="848"/>
      <c r="DY123" s="848"/>
      <c r="DZ123" s="849"/>
    </row>
    <row r="124" spans="1:130" s="226" customFormat="1" ht="26.25" customHeight="1" thickBot="1" x14ac:dyDescent="0.2">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228</v>
      </c>
      <c r="AB124" s="800"/>
      <c r="AC124" s="800"/>
      <c r="AD124" s="800"/>
      <c r="AE124" s="801"/>
      <c r="AF124" s="802" t="s">
        <v>228</v>
      </c>
      <c r="AG124" s="800"/>
      <c r="AH124" s="800"/>
      <c r="AI124" s="800"/>
      <c r="AJ124" s="801"/>
      <c r="AK124" s="802" t="s">
        <v>228</v>
      </c>
      <c r="AL124" s="800"/>
      <c r="AM124" s="800"/>
      <c r="AN124" s="800"/>
      <c r="AO124" s="801"/>
      <c r="AP124" s="847" t="s">
        <v>383</v>
      </c>
      <c r="AQ124" s="848"/>
      <c r="AR124" s="848"/>
      <c r="AS124" s="848"/>
      <c r="AT124" s="849"/>
      <c r="AU124" s="850" t="s">
        <v>469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91.3</v>
      </c>
      <c r="BR124" s="854"/>
      <c r="BS124" s="854"/>
      <c r="BT124" s="854"/>
      <c r="BU124" s="854"/>
      <c r="BV124" s="854">
        <v>78.3</v>
      </c>
      <c r="BW124" s="854"/>
      <c r="BX124" s="854"/>
      <c r="BY124" s="854"/>
      <c r="BZ124" s="854"/>
      <c r="CA124" s="854">
        <v>90.7</v>
      </c>
      <c r="CB124" s="854"/>
      <c r="CC124" s="854"/>
      <c r="CD124" s="854"/>
      <c r="CE124" s="854"/>
      <c r="CF124" s="744"/>
      <c r="CG124" s="745"/>
      <c r="CH124" s="745"/>
      <c r="CI124" s="745"/>
      <c r="CJ124" s="885"/>
      <c r="CK124" s="893"/>
      <c r="CL124" s="893"/>
      <c r="CM124" s="893"/>
      <c r="CN124" s="893"/>
      <c r="CO124" s="894"/>
      <c r="CP124" s="858" t="s">
        <v>470</v>
      </c>
      <c r="CQ124" s="859"/>
      <c r="CR124" s="859"/>
      <c r="CS124" s="859"/>
      <c r="CT124" s="859"/>
      <c r="CU124" s="859"/>
      <c r="CV124" s="859"/>
      <c r="CW124" s="859"/>
      <c r="CX124" s="859"/>
      <c r="CY124" s="859"/>
      <c r="CZ124" s="859"/>
      <c r="DA124" s="859"/>
      <c r="DB124" s="859"/>
      <c r="DC124" s="859"/>
      <c r="DD124" s="859"/>
      <c r="DE124" s="859"/>
      <c r="DF124" s="860"/>
      <c r="DG124" s="782">
        <v>2730885</v>
      </c>
      <c r="DH124" s="783"/>
      <c r="DI124" s="783"/>
      <c r="DJ124" s="783"/>
      <c r="DK124" s="784"/>
      <c r="DL124" s="785">
        <v>578692</v>
      </c>
      <c r="DM124" s="783"/>
      <c r="DN124" s="783"/>
      <c r="DO124" s="783"/>
      <c r="DP124" s="784"/>
      <c r="DQ124" s="785">
        <v>101406</v>
      </c>
      <c r="DR124" s="783"/>
      <c r="DS124" s="783"/>
      <c r="DT124" s="783"/>
      <c r="DU124" s="784"/>
      <c r="DV124" s="871">
        <v>0.3</v>
      </c>
      <c r="DW124" s="872"/>
      <c r="DX124" s="872"/>
      <c r="DY124" s="872"/>
      <c r="DZ124" s="873"/>
    </row>
    <row r="125" spans="1:130" s="226" customFormat="1" ht="26.25" customHeight="1" x14ac:dyDescent="0.15">
      <c r="A125" s="840"/>
      <c r="B125" s="841"/>
      <c r="C125" s="844" t="s">
        <v>458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228</v>
      </c>
      <c r="AB125" s="800"/>
      <c r="AC125" s="800"/>
      <c r="AD125" s="800"/>
      <c r="AE125" s="801"/>
      <c r="AF125" s="802" t="s">
        <v>383</v>
      </c>
      <c r="AG125" s="800"/>
      <c r="AH125" s="800"/>
      <c r="AI125" s="800"/>
      <c r="AJ125" s="801"/>
      <c r="AK125" s="802" t="s">
        <v>228</v>
      </c>
      <c r="AL125" s="800"/>
      <c r="AM125" s="800"/>
      <c r="AN125" s="800"/>
      <c r="AO125" s="801"/>
      <c r="AP125" s="847" t="s">
        <v>228</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471</v>
      </c>
      <c r="CL125" s="875"/>
      <c r="CM125" s="875"/>
      <c r="CN125" s="875"/>
      <c r="CO125" s="876"/>
      <c r="CP125" s="883" t="s">
        <v>472</v>
      </c>
      <c r="CQ125" s="828"/>
      <c r="CR125" s="828"/>
      <c r="CS125" s="828"/>
      <c r="CT125" s="828"/>
      <c r="CU125" s="828"/>
      <c r="CV125" s="828"/>
      <c r="CW125" s="828"/>
      <c r="CX125" s="828"/>
      <c r="CY125" s="828"/>
      <c r="CZ125" s="828"/>
      <c r="DA125" s="828"/>
      <c r="DB125" s="828"/>
      <c r="DC125" s="828"/>
      <c r="DD125" s="828"/>
      <c r="DE125" s="828"/>
      <c r="DF125" s="829"/>
      <c r="DG125" s="884" t="s">
        <v>228</v>
      </c>
      <c r="DH125" s="865"/>
      <c r="DI125" s="865"/>
      <c r="DJ125" s="865"/>
      <c r="DK125" s="865"/>
      <c r="DL125" s="865" t="s">
        <v>228</v>
      </c>
      <c r="DM125" s="865"/>
      <c r="DN125" s="865"/>
      <c r="DO125" s="865"/>
      <c r="DP125" s="865"/>
      <c r="DQ125" s="865" t="s">
        <v>228</v>
      </c>
      <c r="DR125" s="865"/>
      <c r="DS125" s="865"/>
      <c r="DT125" s="865"/>
      <c r="DU125" s="865"/>
      <c r="DV125" s="866" t="s">
        <v>383</v>
      </c>
      <c r="DW125" s="866"/>
      <c r="DX125" s="866"/>
      <c r="DY125" s="866"/>
      <c r="DZ125" s="867"/>
    </row>
    <row r="126" spans="1:130" s="226" customFormat="1" ht="26.25" customHeight="1" thickBot="1" x14ac:dyDescent="0.2">
      <c r="A126" s="840"/>
      <c r="B126" s="841"/>
      <c r="C126" s="844" t="s">
        <v>460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20347</v>
      </c>
      <c r="AB126" s="800"/>
      <c r="AC126" s="800"/>
      <c r="AD126" s="800"/>
      <c r="AE126" s="801"/>
      <c r="AF126" s="802">
        <v>29009</v>
      </c>
      <c r="AG126" s="800"/>
      <c r="AH126" s="800"/>
      <c r="AI126" s="800"/>
      <c r="AJ126" s="801"/>
      <c r="AK126" s="802">
        <v>21161</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473</v>
      </c>
      <c r="CQ126" s="770"/>
      <c r="CR126" s="770"/>
      <c r="CS126" s="770"/>
      <c r="CT126" s="770"/>
      <c r="CU126" s="770"/>
      <c r="CV126" s="770"/>
      <c r="CW126" s="770"/>
      <c r="CX126" s="770"/>
      <c r="CY126" s="770"/>
      <c r="CZ126" s="770"/>
      <c r="DA126" s="770"/>
      <c r="DB126" s="770"/>
      <c r="DC126" s="770"/>
      <c r="DD126" s="770"/>
      <c r="DE126" s="770"/>
      <c r="DF126" s="771"/>
      <c r="DG126" s="836" t="s">
        <v>383</v>
      </c>
      <c r="DH126" s="837"/>
      <c r="DI126" s="837"/>
      <c r="DJ126" s="837"/>
      <c r="DK126" s="837"/>
      <c r="DL126" s="837" t="s">
        <v>228</v>
      </c>
      <c r="DM126" s="837"/>
      <c r="DN126" s="837"/>
      <c r="DO126" s="837"/>
      <c r="DP126" s="837"/>
      <c r="DQ126" s="837" t="s">
        <v>383</v>
      </c>
      <c r="DR126" s="837"/>
      <c r="DS126" s="837"/>
      <c r="DT126" s="837"/>
      <c r="DU126" s="837"/>
      <c r="DV126" s="814" t="s">
        <v>383</v>
      </c>
      <c r="DW126" s="814"/>
      <c r="DX126" s="814"/>
      <c r="DY126" s="814"/>
      <c r="DZ126" s="815"/>
    </row>
    <row r="127" spans="1:130" s="226" customFormat="1" ht="26.25" customHeight="1" x14ac:dyDescent="0.15">
      <c r="A127" s="842"/>
      <c r="B127" s="843"/>
      <c r="C127" s="861" t="s">
        <v>474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2867</v>
      </c>
      <c r="AB127" s="800"/>
      <c r="AC127" s="800"/>
      <c r="AD127" s="800"/>
      <c r="AE127" s="801"/>
      <c r="AF127" s="802">
        <v>1038</v>
      </c>
      <c r="AG127" s="800"/>
      <c r="AH127" s="800"/>
      <c r="AI127" s="800"/>
      <c r="AJ127" s="801"/>
      <c r="AK127" s="802">
        <v>1382</v>
      </c>
      <c r="AL127" s="800"/>
      <c r="AM127" s="800"/>
      <c r="AN127" s="800"/>
      <c r="AO127" s="801"/>
      <c r="AP127" s="847">
        <v>0</v>
      </c>
      <c r="AQ127" s="848"/>
      <c r="AR127" s="848"/>
      <c r="AS127" s="848"/>
      <c r="AT127" s="849"/>
      <c r="AU127" s="262"/>
      <c r="AV127" s="262"/>
      <c r="AW127" s="262"/>
      <c r="AX127" s="864" t="s">
        <v>475</v>
      </c>
      <c r="AY127" s="832"/>
      <c r="AZ127" s="832"/>
      <c r="BA127" s="832"/>
      <c r="BB127" s="832"/>
      <c r="BC127" s="832"/>
      <c r="BD127" s="832"/>
      <c r="BE127" s="833"/>
      <c r="BF127" s="831" t="s">
        <v>476</v>
      </c>
      <c r="BG127" s="832"/>
      <c r="BH127" s="832"/>
      <c r="BI127" s="832"/>
      <c r="BJ127" s="832"/>
      <c r="BK127" s="832"/>
      <c r="BL127" s="833"/>
      <c r="BM127" s="831" t="s">
        <v>477</v>
      </c>
      <c r="BN127" s="832"/>
      <c r="BO127" s="832"/>
      <c r="BP127" s="832"/>
      <c r="BQ127" s="832"/>
      <c r="BR127" s="832"/>
      <c r="BS127" s="833"/>
      <c r="BT127" s="831" t="s">
        <v>478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479</v>
      </c>
      <c r="CQ127" s="770"/>
      <c r="CR127" s="770"/>
      <c r="CS127" s="770"/>
      <c r="CT127" s="770"/>
      <c r="CU127" s="770"/>
      <c r="CV127" s="770"/>
      <c r="CW127" s="770"/>
      <c r="CX127" s="770"/>
      <c r="CY127" s="770"/>
      <c r="CZ127" s="770"/>
      <c r="DA127" s="770"/>
      <c r="DB127" s="770"/>
      <c r="DC127" s="770"/>
      <c r="DD127" s="770"/>
      <c r="DE127" s="770"/>
      <c r="DF127" s="771"/>
      <c r="DG127" s="836" t="s">
        <v>228</v>
      </c>
      <c r="DH127" s="837"/>
      <c r="DI127" s="837"/>
      <c r="DJ127" s="837"/>
      <c r="DK127" s="837"/>
      <c r="DL127" s="837" t="s">
        <v>228</v>
      </c>
      <c r="DM127" s="837"/>
      <c r="DN127" s="837"/>
      <c r="DO127" s="837"/>
      <c r="DP127" s="837"/>
      <c r="DQ127" s="837" t="s">
        <v>228</v>
      </c>
      <c r="DR127" s="837"/>
      <c r="DS127" s="837"/>
      <c r="DT127" s="837"/>
      <c r="DU127" s="837"/>
      <c r="DV127" s="814" t="s">
        <v>228</v>
      </c>
      <c r="DW127" s="814"/>
      <c r="DX127" s="814"/>
      <c r="DY127" s="814"/>
      <c r="DZ127" s="815"/>
    </row>
    <row r="128" spans="1:130" s="226" customFormat="1" ht="26.25" customHeight="1" thickBot="1" x14ac:dyDescent="0.2">
      <c r="A128" s="816" t="s">
        <v>480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481</v>
      </c>
      <c r="X128" s="818"/>
      <c r="Y128" s="818"/>
      <c r="Z128" s="819"/>
      <c r="AA128" s="820">
        <v>1164915</v>
      </c>
      <c r="AB128" s="821"/>
      <c r="AC128" s="821"/>
      <c r="AD128" s="821"/>
      <c r="AE128" s="822"/>
      <c r="AF128" s="823">
        <v>1163303</v>
      </c>
      <c r="AG128" s="821"/>
      <c r="AH128" s="821"/>
      <c r="AI128" s="821"/>
      <c r="AJ128" s="822"/>
      <c r="AK128" s="823">
        <v>1126170</v>
      </c>
      <c r="AL128" s="821"/>
      <c r="AM128" s="821"/>
      <c r="AN128" s="821"/>
      <c r="AO128" s="822"/>
      <c r="AP128" s="824"/>
      <c r="AQ128" s="825"/>
      <c r="AR128" s="825"/>
      <c r="AS128" s="825"/>
      <c r="AT128" s="826"/>
      <c r="AU128" s="262"/>
      <c r="AV128" s="262"/>
      <c r="AW128" s="262"/>
      <c r="AX128" s="827" t="s">
        <v>482</v>
      </c>
      <c r="AY128" s="828"/>
      <c r="AZ128" s="828"/>
      <c r="BA128" s="828"/>
      <c r="BB128" s="828"/>
      <c r="BC128" s="828"/>
      <c r="BD128" s="828"/>
      <c r="BE128" s="829"/>
      <c r="BF128" s="806" t="s">
        <v>228</v>
      </c>
      <c r="BG128" s="807"/>
      <c r="BH128" s="807"/>
      <c r="BI128" s="807"/>
      <c r="BJ128" s="807"/>
      <c r="BK128" s="807"/>
      <c r="BL128" s="830"/>
      <c r="BM128" s="806">
        <v>11.57</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483</v>
      </c>
      <c r="CQ128" s="748"/>
      <c r="CR128" s="748"/>
      <c r="CS128" s="748"/>
      <c r="CT128" s="748"/>
      <c r="CU128" s="748"/>
      <c r="CV128" s="748"/>
      <c r="CW128" s="748"/>
      <c r="CX128" s="748"/>
      <c r="CY128" s="748"/>
      <c r="CZ128" s="748"/>
      <c r="DA128" s="748"/>
      <c r="DB128" s="748"/>
      <c r="DC128" s="748"/>
      <c r="DD128" s="748"/>
      <c r="DE128" s="748"/>
      <c r="DF128" s="749"/>
      <c r="DG128" s="810">
        <v>107100</v>
      </c>
      <c r="DH128" s="811"/>
      <c r="DI128" s="811"/>
      <c r="DJ128" s="811"/>
      <c r="DK128" s="811"/>
      <c r="DL128" s="811">
        <v>106687</v>
      </c>
      <c r="DM128" s="811"/>
      <c r="DN128" s="811"/>
      <c r="DO128" s="811"/>
      <c r="DP128" s="811"/>
      <c r="DQ128" s="811">
        <v>134950</v>
      </c>
      <c r="DR128" s="811"/>
      <c r="DS128" s="811"/>
      <c r="DT128" s="811"/>
      <c r="DU128" s="811"/>
      <c r="DV128" s="812">
        <v>0.5</v>
      </c>
      <c r="DW128" s="812"/>
      <c r="DX128" s="812"/>
      <c r="DY128" s="812"/>
      <c r="DZ128" s="813"/>
    </row>
    <row r="129" spans="1:131" s="226" customFormat="1" ht="26.25" customHeight="1" x14ac:dyDescent="0.15">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484</v>
      </c>
      <c r="X129" s="797"/>
      <c r="Y129" s="797"/>
      <c r="Z129" s="798"/>
      <c r="AA129" s="799">
        <v>36777269</v>
      </c>
      <c r="AB129" s="800"/>
      <c r="AC129" s="800"/>
      <c r="AD129" s="800"/>
      <c r="AE129" s="801"/>
      <c r="AF129" s="802">
        <v>36191950</v>
      </c>
      <c r="AG129" s="800"/>
      <c r="AH129" s="800"/>
      <c r="AI129" s="800"/>
      <c r="AJ129" s="801"/>
      <c r="AK129" s="802">
        <v>36219429</v>
      </c>
      <c r="AL129" s="800"/>
      <c r="AM129" s="800"/>
      <c r="AN129" s="800"/>
      <c r="AO129" s="801"/>
      <c r="AP129" s="803"/>
      <c r="AQ129" s="804"/>
      <c r="AR129" s="804"/>
      <c r="AS129" s="804"/>
      <c r="AT129" s="805"/>
      <c r="AU129" s="264"/>
      <c r="AV129" s="264"/>
      <c r="AW129" s="264"/>
      <c r="AX129" s="769" t="s">
        <v>485</v>
      </c>
      <c r="AY129" s="770"/>
      <c r="AZ129" s="770"/>
      <c r="BA129" s="770"/>
      <c r="BB129" s="770"/>
      <c r="BC129" s="770"/>
      <c r="BD129" s="770"/>
      <c r="BE129" s="771"/>
      <c r="BF129" s="789" t="s">
        <v>228</v>
      </c>
      <c r="BG129" s="790"/>
      <c r="BH129" s="790"/>
      <c r="BI129" s="790"/>
      <c r="BJ129" s="790"/>
      <c r="BK129" s="790"/>
      <c r="BL129" s="791"/>
      <c r="BM129" s="789">
        <v>16.57</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487</v>
      </c>
      <c r="X130" s="797"/>
      <c r="Y130" s="797"/>
      <c r="Z130" s="798"/>
      <c r="AA130" s="799">
        <v>6692679</v>
      </c>
      <c r="AB130" s="800"/>
      <c r="AC130" s="800"/>
      <c r="AD130" s="800"/>
      <c r="AE130" s="801"/>
      <c r="AF130" s="802">
        <v>6754704</v>
      </c>
      <c r="AG130" s="800"/>
      <c r="AH130" s="800"/>
      <c r="AI130" s="800"/>
      <c r="AJ130" s="801"/>
      <c r="AK130" s="802">
        <v>6797800</v>
      </c>
      <c r="AL130" s="800"/>
      <c r="AM130" s="800"/>
      <c r="AN130" s="800"/>
      <c r="AO130" s="801"/>
      <c r="AP130" s="803"/>
      <c r="AQ130" s="804"/>
      <c r="AR130" s="804"/>
      <c r="AS130" s="804"/>
      <c r="AT130" s="805"/>
      <c r="AU130" s="264"/>
      <c r="AV130" s="264"/>
      <c r="AW130" s="264"/>
      <c r="AX130" s="769" t="s">
        <v>488</v>
      </c>
      <c r="AY130" s="770"/>
      <c r="AZ130" s="770"/>
      <c r="BA130" s="770"/>
      <c r="BB130" s="770"/>
      <c r="BC130" s="770"/>
      <c r="BD130" s="770"/>
      <c r="BE130" s="771"/>
      <c r="BF130" s="772">
        <v>7.9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489</v>
      </c>
      <c r="X131" s="780"/>
      <c r="Y131" s="780"/>
      <c r="Z131" s="781"/>
      <c r="AA131" s="782">
        <v>30084590</v>
      </c>
      <c r="AB131" s="783"/>
      <c r="AC131" s="783"/>
      <c r="AD131" s="783"/>
      <c r="AE131" s="784"/>
      <c r="AF131" s="785">
        <v>29437246</v>
      </c>
      <c r="AG131" s="783"/>
      <c r="AH131" s="783"/>
      <c r="AI131" s="783"/>
      <c r="AJ131" s="784"/>
      <c r="AK131" s="785">
        <v>29421629</v>
      </c>
      <c r="AL131" s="783"/>
      <c r="AM131" s="783"/>
      <c r="AN131" s="783"/>
      <c r="AO131" s="784"/>
      <c r="AP131" s="786"/>
      <c r="AQ131" s="787"/>
      <c r="AR131" s="787"/>
      <c r="AS131" s="787"/>
      <c r="AT131" s="788"/>
      <c r="AU131" s="264"/>
      <c r="AV131" s="264"/>
      <c r="AW131" s="264"/>
      <c r="AX131" s="747" t="s">
        <v>490</v>
      </c>
      <c r="AY131" s="748"/>
      <c r="AZ131" s="748"/>
      <c r="BA131" s="748"/>
      <c r="BB131" s="748"/>
      <c r="BC131" s="748"/>
      <c r="BD131" s="748"/>
      <c r="BE131" s="749"/>
      <c r="BF131" s="750">
        <v>90.7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492</v>
      </c>
      <c r="W132" s="760"/>
      <c r="X132" s="760"/>
      <c r="Y132" s="760"/>
      <c r="Z132" s="761"/>
      <c r="AA132" s="762">
        <v>7.8336184739999997</v>
      </c>
      <c r="AB132" s="763"/>
      <c r="AC132" s="763"/>
      <c r="AD132" s="763"/>
      <c r="AE132" s="764"/>
      <c r="AF132" s="765">
        <v>7.5977453869999998</v>
      </c>
      <c r="AG132" s="763"/>
      <c r="AH132" s="763"/>
      <c r="AI132" s="763"/>
      <c r="AJ132" s="764"/>
      <c r="AK132" s="765">
        <v>8.2951797129999996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493</v>
      </c>
      <c r="W133" s="739"/>
      <c r="X133" s="739"/>
      <c r="Y133" s="739"/>
      <c r="Z133" s="740"/>
      <c r="AA133" s="741">
        <v>8.1</v>
      </c>
      <c r="AB133" s="742"/>
      <c r="AC133" s="742"/>
      <c r="AD133" s="742"/>
      <c r="AE133" s="743"/>
      <c r="AF133" s="741">
        <v>7.9</v>
      </c>
      <c r="AG133" s="742"/>
      <c r="AH133" s="742"/>
      <c r="AI133" s="742"/>
      <c r="AJ133" s="743"/>
      <c r="AK133" s="741">
        <v>7.9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JiTX6EeSD8GTKA7I1I8An4FojjQGFJIbRg/s2LsIhO3AoeoHjdFLoQT9HPwnaYDZAmb1umrTqEqY7AW6lOc/A==" saltValue="oLFdtWISohfWnb/IXpMO1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Q110"/>
  <sheetViews>
    <sheetView showGridLines="0" view="pageBreakPreview" topLeftCell="A4"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hgt1Q/cUiCTsWgjU9gVYOg21y4DAbNytHv7zQfFiig9ChoJdk4tgnnHDRfRxaffX1fnPjLrR6Pwcu2Fw7jzEw==" saltValue="gj6+YlGM2P9y5Sq3x6r+f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LX0KZH7y6nHNt0+VxqEfiQ3dJQC7BiAAxErp3n6QUejYIuz9BbjT2FfkoA+KoDuvloz+zA/t5maKOEXsA7HEA==" saltValue="ExH1wn7UtvCXoD8H2ZhvK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502</v>
      </c>
      <c r="AL9" s="1169"/>
      <c r="AM9" s="1169"/>
      <c r="AN9" s="1170"/>
      <c r="AO9" s="292">
        <v>10597201</v>
      </c>
      <c r="AP9" s="292">
        <v>72990</v>
      </c>
      <c r="AQ9" s="293">
        <v>56134</v>
      </c>
      <c r="AR9" s="294">
        <v>30</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503</v>
      </c>
      <c r="AL10" s="1169"/>
      <c r="AM10" s="1169"/>
      <c r="AN10" s="1170"/>
      <c r="AO10" s="295">
        <v>429821</v>
      </c>
      <c r="AP10" s="295">
        <v>2960</v>
      </c>
      <c r="AQ10" s="296">
        <v>5510</v>
      </c>
      <c r="AR10" s="297">
        <v>-46.3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504</v>
      </c>
      <c r="AL11" s="1169"/>
      <c r="AM11" s="1169"/>
      <c r="AN11" s="1170"/>
      <c r="AO11" s="295">
        <v>451843</v>
      </c>
      <c r="AP11" s="295">
        <v>3112</v>
      </c>
      <c r="AQ11" s="296">
        <v>3865</v>
      </c>
      <c r="AR11" s="297">
        <v>-19.5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505</v>
      </c>
      <c r="AL12" s="1169"/>
      <c r="AM12" s="1169"/>
      <c r="AN12" s="1170"/>
      <c r="AO12" s="295">
        <v>272083</v>
      </c>
      <c r="AP12" s="295">
        <v>1874</v>
      </c>
      <c r="AQ12" s="296">
        <v>1439</v>
      </c>
      <c r="AR12" s="297">
        <v>30.2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506</v>
      </c>
      <c r="AL13" s="1169"/>
      <c r="AM13" s="1169"/>
      <c r="AN13" s="1170"/>
      <c r="AO13" s="295" t="s">
        <v>507</v>
      </c>
      <c r="AP13" s="295" t="s">
        <v>507</v>
      </c>
      <c r="AQ13" s="296">
        <v>19</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508</v>
      </c>
      <c r="AL14" s="1169"/>
      <c r="AM14" s="1169"/>
      <c r="AN14" s="1170"/>
      <c r="AO14" s="295">
        <v>310235</v>
      </c>
      <c r="AP14" s="295">
        <v>2137</v>
      </c>
      <c r="AQ14" s="296">
        <v>2011</v>
      </c>
      <c r="AR14" s="297">
        <v>6.3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509</v>
      </c>
      <c r="AL15" s="1169"/>
      <c r="AM15" s="1169"/>
      <c r="AN15" s="1170"/>
      <c r="AO15" s="295">
        <v>355176</v>
      </c>
      <c r="AP15" s="295">
        <v>2446</v>
      </c>
      <c r="AQ15" s="296">
        <v>1607</v>
      </c>
      <c r="AR15" s="297">
        <v>52.2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510</v>
      </c>
      <c r="AL16" s="1172"/>
      <c r="AM16" s="1172"/>
      <c r="AN16" s="1173"/>
      <c r="AO16" s="295">
        <v>-687888</v>
      </c>
      <c r="AP16" s="295">
        <v>-4738</v>
      </c>
      <c r="AQ16" s="296">
        <v>-5023</v>
      </c>
      <c r="AR16" s="297">
        <v>-5.7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11728471</v>
      </c>
      <c r="AP17" s="295">
        <v>80781</v>
      </c>
      <c r="AQ17" s="296">
        <v>65561</v>
      </c>
      <c r="AR17" s="297">
        <v>23.2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515</v>
      </c>
      <c r="AL21" s="1166"/>
      <c r="AM21" s="1166"/>
      <c r="AN21" s="1167"/>
      <c r="AO21" s="307">
        <v>8.19</v>
      </c>
      <c r="AP21" s="308">
        <v>6.51</v>
      </c>
      <c r="AQ21" s="309">
        <v>1.68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516</v>
      </c>
      <c r="AL22" s="1166"/>
      <c r="AM22" s="1166"/>
      <c r="AN22" s="1167"/>
      <c r="AO22" s="312">
        <v>101.2</v>
      </c>
      <c r="AP22" s="313">
        <v>99.9</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521</v>
      </c>
      <c r="AL32" s="1157"/>
      <c r="AM32" s="1157"/>
      <c r="AN32" s="1158"/>
      <c r="AO32" s="322">
        <v>7830250</v>
      </c>
      <c r="AP32" s="322">
        <v>53932</v>
      </c>
      <c r="AQ32" s="323">
        <v>34736</v>
      </c>
      <c r="AR32" s="324">
        <v>55.3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522</v>
      </c>
      <c r="AL33" s="1157"/>
      <c r="AM33" s="1157"/>
      <c r="AN33" s="1158"/>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523</v>
      </c>
      <c r="AL34" s="1157"/>
      <c r="AM34" s="1157"/>
      <c r="AN34" s="1158"/>
      <c r="AO34" s="322" t="s">
        <v>507</v>
      </c>
      <c r="AP34" s="322" t="s">
        <v>507</v>
      </c>
      <c r="AQ34" s="323">
        <v>3</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524</v>
      </c>
      <c r="AL35" s="1157"/>
      <c r="AM35" s="1157"/>
      <c r="AN35" s="1158"/>
      <c r="AO35" s="322">
        <v>2407795</v>
      </c>
      <c r="AP35" s="322">
        <v>16584</v>
      </c>
      <c r="AQ35" s="323">
        <v>12174</v>
      </c>
      <c r="AR35" s="324">
        <v>36.200000000000003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525</v>
      </c>
      <c r="AL36" s="1157"/>
      <c r="AM36" s="1157"/>
      <c r="AN36" s="1158"/>
      <c r="AO36" s="322">
        <v>80637</v>
      </c>
      <c r="AP36" s="322">
        <v>555</v>
      </c>
      <c r="AQ36" s="323">
        <v>1732</v>
      </c>
      <c r="AR36" s="324">
        <v>-68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526</v>
      </c>
      <c r="AL37" s="1157"/>
      <c r="AM37" s="1157"/>
      <c r="AN37" s="1158"/>
      <c r="AO37" s="322">
        <v>45865</v>
      </c>
      <c r="AP37" s="322">
        <v>316</v>
      </c>
      <c r="AQ37" s="323">
        <v>505</v>
      </c>
      <c r="AR37" s="324">
        <v>-37.4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527</v>
      </c>
      <c r="AL38" s="1160"/>
      <c r="AM38" s="1160"/>
      <c r="AN38" s="1161"/>
      <c r="AO38" s="325" t="s">
        <v>507</v>
      </c>
      <c r="AP38" s="325" t="s">
        <v>507</v>
      </c>
      <c r="AQ38" s="326">
        <v>0</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528</v>
      </c>
      <c r="AL39" s="1160"/>
      <c r="AM39" s="1160"/>
      <c r="AN39" s="1161"/>
      <c r="AO39" s="322">
        <v>-1126170</v>
      </c>
      <c r="AP39" s="322">
        <v>-7757</v>
      </c>
      <c r="AQ39" s="323">
        <v>-7643</v>
      </c>
      <c r="AR39" s="324">
        <v>1.5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529</v>
      </c>
      <c r="AL40" s="1157"/>
      <c r="AM40" s="1157"/>
      <c r="AN40" s="1158"/>
      <c r="AO40" s="322">
        <v>-6797800</v>
      </c>
      <c r="AP40" s="322">
        <v>-46821</v>
      </c>
      <c r="AQ40" s="323">
        <v>-31811</v>
      </c>
      <c r="AR40" s="324">
        <v>47.2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2440577</v>
      </c>
      <c r="AP41" s="322">
        <v>16810</v>
      </c>
      <c r="AQ41" s="323">
        <v>9697</v>
      </c>
      <c r="AR41" s="324">
        <v>73.400000000000006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497</v>
      </c>
      <c r="AN49" s="1151" t="s">
        <v>533</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11182603</v>
      </c>
      <c r="AN51" s="344">
        <v>74734</v>
      </c>
      <c r="AO51" s="345">
        <v>4.2</v>
      </c>
      <c r="AP51" s="346">
        <v>50840</v>
      </c>
      <c r="AQ51" s="347">
        <v>16.899999999999999</v>
      </c>
      <c r="AR51" s="348">
        <v>-12.7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6393567</v>
      </c>
      <c r="AN52" s="352">
        <v>42729</v>
      </c>
      <c r="AO52" s="353">
        <v>32.1</v>
      </c>
      <c r="AP52" s="354">
        <v>25367</v>
      </c>
      <c r="AQ52" s="355">
        <v>9.1</v>
      </c>
      <c r="AR52" s="356">
        <v>23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13961968</v>
      </c>
      <c r="AN53" s="344">
        <v>94039</v>
      </c>
      <c r="AO53" s="345">
        <v>25.8</v>
      </c>
      <c r="AP53" s="346">
        <v>53605</v>
      </c>
      <c r="AQ53" s="347">
        <v>5.4</v>
      </c>
      <c r="AR53" s="348">
        <v>20.399999999999999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5714860</v>
      </c>
      <c r="AN54" s="352">
        <v>38492</v>
      </c>
      <c r="AO54" s="353">
        <v>-9.9</v>
      </c>
      <c r="AP54" s="354">
        <v>28343</v>
      </c>
      <c r="AQ54" s="355">
        <v>11.7</v>
      </c>
      <c r="AR54" s="356">
        <v>-21.6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9325322</v>
      </c>
      <c r="AN55" s="344">
        <v>63230</v>
      </c>
      <c r="AO55" s="345">
        <v>-32.799999999999997</v>
      </c>
      <c r="AP55" s="346">
        <v>46440</v>
      </c>
      <c r="AQ55" s="347">
        <v>-13.4</v>
      </c>
      <c r="AR55" s="348">
        <v>-19.399999999999999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5187151</v>
      </c>
      <c r="AN56" s="352">
        <v>35171</v>
      </c>
      <c r="AO56" s="353">
        <v>-8.6</v>
      </c>
      <c r="AP56" s="354">
        <v>27658</v>
      </c>
      <c r="AQ56" s="355">
        <v>-2.4</v>
      </c>
      <c r="AR56" s="356">
        <v>-6.2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7579400</v>
      </c>
      <c r="AN57" s="344">
        <v>51745</v>
      </c>
      <c r="AO57" s="345">
        <v>-18.2</v>
      </c>
      <c r="AP57" s="346">
        <v>63257</v>
      </c>
      <c r="AQ57" s="347">
        <v>36.200000000000003</v>
      </c>
      <c r="AR57" s="348">
        <v>-54.4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3931435</v>
      </c>
      <c r="AN58" s="352">
        <v>26840</v>
      </c>
      <c r="AO58" s="353">
        <v>-23.7</v>
      </c>
      <c r="AP58" s="354">
        <v>27259</v>
      </c>
      <c r="AQ58" s="355">
        <v>-1.4</v>
      </c>
      <c r="AR58" s="356">
        <v>-22.3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14820103</v>
      </c>
      <c r="AN59" s="344">
        <v>102075</v>
      </c>
      <c r="AO59" s="345">
        <v>97.3</v>
      </c>
      <c r="AP59" s="346">
        <v>52308</v>
      </c>
      <c r="AQ59" s="347">
        <v>-17.3</v>
      </c>
      <c r="AR59" s="348">
        <v>114.6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8979248</v>
      </c>
      <c r="AN60" s="352">
        <v>61846</v>
      </c>
      <c r="AO60" s="353">
        <v>130.4</v>
      </c>
      <c r="AP60" s="354">
        <v>28695</v>
      </c>
      <c r="AQ60" s="355">
        <v>5.3</v>
      </c>
      <c r="AR60" s="356">
        <v>125.1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11373879</v>
      </c>
      <c r="AN61" s="359">
        <v>77165</v>
      </c>
      <c r="AO61" s="360">
        <v>15.3</v>
      </c>
      <c r="AP61" s="361">
        <v>53290</v>
      </c>
      <c r="AQ61" s="362">
        <v>5.6</v>
      </c>
      <c r="AR61" s="348">
        <v>9.6999999999999993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6041252</v>
      </c>
      <c r="AN62" s="352">
        <v>41016</v>
      </c>
      <c r="AO62" s="353">
        <v>24.1</v>
      </c>
      <c r="AP62" s="354">
        <v>27464</v>
      </c>
      <c r="AQ62" s="355">
        <v>4.5</v>
      </c>
      <c r="AR62" s="356">
        <v>19.600000000000001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4WetOJNf26JxYoilMvMUzVyGmMQN4q4+zSBQov9+oPuS3AR/wqgyuNAqHQV8JeQQ3CjcAoNuyblyIrbcs0QZg==" saltValue="b/yUqMt6rF9MuMOciy1r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XW7EgEh3bQIjaRFkJbf03gXwXLPd25eeoLK+G6Dog0wWt5+Zii/nWbwNI1KeycES6ucIDJuDYlzKXlvqzEciQ==" saltValue="PFar8+AYIa1aZIkHOYdY6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yGK3UngDtmeqmPKF0fLoRJtVIYwrFloIuRekd8LAblQVCi3Bugv8F+hI1BpI4M2wvLxb3A4bxu2saMmZmXmGg==" saltValue="tucA5GOIF2dOMrKndYk4B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92D050"/>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4" t="s">
        <v>3</v>
      </c>
      <c r="D47" s="1174"/>
      <c r="E47" s="1175"/>
      <c r="F47" s="11">
        <v>14.5</v>
      </c>
      <c r="G47" s="12">
        <v>14.04</v>
      </c>
      <c r="H47" s="12">
        <v>11.74</v>
      </c>
      <c r="I47" s="12">
        <v>14.71</v>
      </c>
      <c r="J47" s="13">
        <v>9.65</v>
      </c>
    </row>
    <row r="48" spans="2:10" ht="57.75" customHeight="1" x14ac:dyDescent="0.15">
      <c r="B48" s="14"/>
      <c r="C48" s="1176" t="s">
        <v>4</v>
      </c>
      <c r="D48" s="1176"/>
      <c r="E48" s="1177"/>
      <c r="F48" s="15">
        <v>5.49</v>
      </c>
      <c r="G48" s="16">
        <v>5.21</v>
      </c>
      <c r="H48" s="16">
        <v>6.29</v>
      </c>
      <c r="I48" s="16">
        <v>4.37</v>
      </c>
      <c r="J48" s="17">
        <v>6.03</v>
      </c>
    </row>
    <row r="49" spans="2:10" ht="57.75" customHeight="1" thickBot="1" x14ac:dyDescent="0.2">
      <c r="B49" s="18"/>
      <c r="C49" s="1178" t="s">
        <v>5</v>
      </c>
      <c r="D49" s="1178"/>
      <c r="E49" s="1179"/>
      <c r="F49" s="19">
        <v>2.48</v>
      </c>
      <c r="G49" s="20" t="s">
        <v>554</v>
      </c>
      <c r="H49" s="20" t="s">
        <v>555</v>
      </c>
      <c r="I49" s="20">
        <v>0.75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piL0fhqZdmW/2z5uYPLxsoSRMFWxnxXRFZWmWz2Qnk5M2lBdWUHfbJJ2AaY9Egk8U7XNm5d9Dm8FJGizTvPqQ==" saltValue="usTZkyw4ZK6du9uUAJmsQ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PCN16029</cp:lastModifiedBy>
  <cp:lastPrinted>2019-03-15T08:29:39Z</cp:lastPrinted>
  <dcterms:created xsi:type="dcterms:W3CDTF">2019-02-14T04:25:00Z</dcterms:created>
  <dcterms:modified xsi:type="dcterms:W3CDTF">2019-11-11T01:39:33Z</dcterms:modified>
  <cp:category/>
</cp:coreProperties>
</file>