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X:\物品・業務委託担当\●参加資格要綱・長期継続・入札心得・指名停止・入札マニュアル\競争入札参加資格申請\6・7\定期\11_認定通知\05_認定結果（HP掲載用）\"/>
    </mc:Choice>
  </mc:AlternateContent>
  <xr:revisionPtr revIDLastSave="0" documentId="13_ncr:1_{D9FDCA8C-BCDA-4E7D-B257-86210AEC0B66}" xr6:coauthVersionLast="45" xr6:coauthVersionMax="47" xr10:uidLastSave="{00000000-0000-0000-0000-000000000000}"/>
  <bookViews>
    <workbookView xWindow="-120" yWindow="-120" windowWidth="19440" windowHeight="15000" xr2:uid="{00000000-000D-0000-FFFF-FFFF00000000}"/>
  </bookViews>
  <sheets>
    <sheet name="認定結果（物品） " sheetId="2" r:id="rId1"/>
    <sheet name="業者一覧（物品）" sheetId="4" r:id="rId2"/>
  </sheets>
  <definedNames>
    <definedName name="_xlnm._FilterDatabase" localSheetId="1" hidden="1">'業者一覧（物品）'!$A$2:$BN$2</definedName>
    <definedName name="_xlnm.Print_Area" localSheetId="0">'認定結果（物品） '!$A$5:$F$51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D42" i="2" l="1"/>
  <c r="C42" i="2"/>
  <c r="B42" i="2"/>
  <c r="D41" i="2"/>
  <c r="C41" i="2"/>
  <c r="B41" i="2"/>
  <c r="D40" i="2"/>
  <c r="C40" i="2"/>
  <c r="B40" i="2"/>
  <c r="D39" i="2"/>
  <c r="C39" i="2"/>
  <c r="B39" i="2"/>
  <c r="D38" i="2"/>
  <c r="C38" i="2"/>
  <c r="B38" i="2"/>
  <c r="D37" i="2"/>
  <c r="C37" i="2"/>
  <c r="B37" i="2"/>
  <c r="D36" i="2"/>
  <c r="C36" i="2"/>
  <c r="B36" i="2"/>
  <c r="D35" i="2"/>
  <c r="C35" i="2"/>
  <c r="B35" i="2"/>
  <c r="D34" i="2"/>
  <c r="C34" i="2"/>
  <c r="B34" i="2"/>
  <c r="D33" i="2"/>
  <c r="C33" i="2"/>
  <c r="B33" i="2"/>
  <c r="D32" i="2"/>
  <c r="C32" i="2"/>
  <c r="B32" i="2"/>
  <c r="D31" i="2"/>
  <c r="C31" i="2"/>
  <c r="B31" i="2"/>
  <c r="D30" i="2"/>
  <c r="C30" i="2"/>
  <c r="B30" i="2"/>
  <c r="D29" i="2"/>
  <c r="C29" i="2"/>
  <c r="B29" i="2"/>
  <c r="D28" i="2"/>
  <c r="C28" i="2"/>
  <c r="B28" i="2"/>
  <c r="D27" i="2"/>
  <c r="C27" i="2"/>
  <c r="B27" i="2"/>
  <c r="D26" i="2"/>
  <c r="C26" i="2"/>
  <c r="B26" i="2"/>
  <c r="D25" i="2"/>
  <c r="C25" i="2"/>
  <c r="B25" i="2"/>
  <c r="D24" i="2"/>
  <c r="C24" i="2"/>
  <c r="B24" i="2"/>
  <c r="D23" i="2"/>
  <c r="C23" i="2"/>
  <c r="B23" i="2"/>
  <c r="E18" i="2"/>
  <c r="C19" i="2"/>
  <c r="C18" i="2"/>
  <c r="A9" i="2"/>
  <c r="A8" i="2"/>
  <c r="A7" i="2"/>
</calcChain>
</file>

<file path=xl/sharedStrings.xml><?xml version="1.0" encoding="utf-8"?>
<sst xmlns="http://schemas.openxmlformats.org/spreadsheetml/2006/main" count="10222" uniqueCount="2630">
  <si>
    <t>様</t>
    <rPh sb="0" eb="1">
      <t>サマ</t>
    </rPh>
    <phoneticPr fontId="2"/>
  </si>
  <si>
    <t>記</t>
    <rPh sb="0" eb="1">
      <t>キ</t>
    </rPh>
    <phoneticPr fontId="2"/>
  </si>
  <si>
    <t>１．審査結果</t>
    <phoneticPr fontId="2"/>
  </si>
  <si>
    <t>２．登録番号</t>
    <phoneticPr fontId="2"/>
  </si>
  <si>
    <t>※受付番号　</t>
    <rPh sb="1" eb="3">
      <t>ウケツケ</t>
    </rPh>
    <phoneticPr fontId="2"/>
  </si>
  <si>
    <t>３．地域区分</t>
    <phoneticPr fontId="2"/>
  </si>
  <si>
    <t>４．登録期間</t>
    <phoneticPr fontId="2"/>
  </si>
  <si>
    <t>５．登録種目</t>
    <rPh sb="4" eb="6">
      <t>シュモク</t>
    </rPh>
    <phoneticPr fontId="2"/>
  </si>
  <si>
    <t>コード</t>
    <phoneticPr fontId="2"/>
  </si>
  <si>
    <t>大分類</t>
    <rPh sb="0" eb="3">
      <t>ダイブンルイ</t>
    </rPh>
    <phoneticPr fontId="2"/>
  </si>
  <si>
    <t>小分類</t>
    <rPh sb="0" eb="3">
      <t>ショウブンルイ</t>
    </rPh>
    <phoneticPr fontId="2"/>
  </si>
  <si>
    <t>　※申請内容に変更（登録種目の追加は対象外）が生じた場合は、速やかに変更届等をご提出ください。</t>
    <phoneticPr fontId="2"/>
  </si>
  <si>
    <t>　≪注意事項≫</t>
    <rPh sb="2" eb="4">
      <t>チュウイ</t>
    </rPh>
    <rPh sb="4" eb="6">
      <t>ジコウ</t>
    </rPh>
    <phoneticPr fontId="2"/>
  </si>
  <si>
    <t>①②とも期間が近づきましたら周南市ホームページ上に要領を掲載しますので、必ずご確認の上、手続きを行ってください。</t>
    <phoneticPr fontId="2"/>
  </si>
  <si>
    <t>令和６年４月１日から令和８年３月３１日まで</t>
    <phoneticPr fontId="2"/>
  </si>
  <si>
    <t>②【重要】上記の地域区分が市内又は準市内の方は、中間年納税状況の確認を行います。市税納税状況確認同意書を提出していない場合は、令和６年１１月に周南市発行の「滞納の無いことの証明書」の提出が必要となります。市税納税状況確認同意書を提出している場合は、令和６年１２月２日を基準日とし、調査を行います。調査の結果納税状況が確認できなかった場合は、証明書の提出をお願いすることがあります。</t>
    <rPh sb="35" eb="36">
      <t>オコナ</t>
    </rPh>
    <rPh sb="40" eb="41">
      <t>シ</t>
    </rPh>
    <rPh sb="41" eb="42">
      <t>ゼイ</t>
    </rPh>
    <rPh sb="42" eb="44">
      <t>ノウゼイ</t>
    </rPh>
    <rPh sb="44" eb="46">
      <t>ジョウキョウ</t>
    </rPh>
    <rPh sb="46" eb="48">
      <t>カクニン</t>
    </rPh>
    <rPh sb="48" eb="51">
      <t>ドウイショ</t>
    </rPh>
    <rPh sb="52" eb="54">
      <t>テイシュツ</t>
    </rPh>
    <rPh sb="59" eb="61">
      <t>バアイ</t>
    </rPh>
    <rPh sb="102" eb="103">
      <t>シ</t>
    </rPh>
    <rPh sb="103" eb="104">
      <t>ゼイ</t>
    </rPh>
    <rPh sb="104" eb="108">
      <t>ノウゼイジョウキョウ</t>
    </rPh>
    <rPh sb="108" eb="110">
      <t>カクニン</t>
    </rPh>
    <rPh sb="110" eb="113">
      <t>ドウイショ</t>
    </rPh>
    <rPh sb="114" eb="116">
      <t>テイシュツ</t>
    </rPh>
    <rPh sb="120" eb="122">
      <t>バアイ</t>
    </rPh>
    <rPh sb="124" eb="126">
      <t>レイワ</t>
    </rPh>
    <rPh sb="127" eb="128">
      <t>ネン</t>
    </rPh>
    <rPh sb="130" eb="131">
      <t>ガツ</t>
    </rPh>
    <rPh sb="132" eb="133">
      <t>ニチ</t>
    </rPh>
    <rPh sb="134" eb="137">
      <t>キジュンビ</t>
    </rPh>
    <rPh sb="140" eb="142">
      <t>チョウサ</t>
    </rPh>
    <rPh sb="143" eb="144">
      <t>オコナ</t>
    </rPh>
    <rPh sb="148" eb="150">
      <t>チョウサ</t>
    </rPh>
    <rPh sb="151" eb="153">
      <t>ケッカ</t>
    </rPh>
    <rPh sb="153" eb="157">
      <t>ノウゼイジョウキョウ</t>
    </rPh>
    <rPh sb="158" eb="160">
      <t>カクニン</t>
    </rPh>
    <rPh sb="166" eb="168">
      <t>バアイ</t>
    </rPh>
    <rPh sb="170" eb="173">
      <t>ショウメイショ</t>
    </rPh>
    <rPh sb="174" eb="176">
      <t>テイシュツ</t>
    </rPh>
    <rPh sb="178" eb="179">
      <t>ネガ</t>
    </rPh>
    <phoneticPr fontId="2"/>
  </si>
  <si>
    <r>
      <t>①令和8・9年度に周南市が発注する業務委託（測量・建設コンサルタント等業務を除く。）及び物品調達等の契約に係る競争入札等参加資格審査申請書の受付は、</t>
    </r>
    <r>
      <rPr>
        <u/>
        <sz val="12"/>
        <color theme="1"/>
        <rFont val="ＭＳ Ｐゴシック"/>
        <family val="3"/>
        <charset val="128"/>
      </rPr>
      <t>令和７年１０月の１箇月間</t>
    </r>
    <r>
      <rPr>
        <sz val="11"/>
        <color theme="1"/>
        <rFont val="ＭＳ Ｐ明朝"/>
        <family val="1"/>
        <charset val="128"/>
      </rPr>
      <t>で実施する予定です。なお、</t>
    </r>
    <r>
      <rPr>
        <u/>
        <sz val="12"/>
        <color theme="1"/>
        <rFont val="ＭＳ Ｐゴシック"/>
        <family val="3"/>
        <charset val="128"/>
      </rPr>
      <t>個別通知は行いませんのでご注意ください。</t>
    </r>
    <phoneticPr fontId="2"/>
  </si>
  <si>
    <t>　← ここに業者番号を入力してください</t>
    <rPh sb="6" eb="8">
      <t>ギョウシャ</t>
    </rPh>
    <rPh sb="8" eb="10">
      <t>バンゴウ</t>
    </rPh>
    <rPh sb="11" eb="13">
      <t>ニュウリョク</t>
    </rPh>
    <phoneticPr fontId="2"/>
  </si>
  <si>
    <t>業者番号</t>
    <rPh sb="0" eb="2">
      <t>ギョウシャ</t>
    </rPh>
    <rPh sb="2" eb="4">
      <t>バンゴウ</t>
    </rPh>
    <phoneticPr fontId="13"/>
  </si>
  <si>
    <t>受付
番号</t>
    <rPh sb="0" eb="2">
      <t>ウケツケ</t>
    </rPh>
    <rPh sb="3" eb="5">
      <t>バンゴウ</t>
    </rPh>
    <phoneticPr fontId="13"/>
  </si>
  <si>
    <t>地域区分</t>
    <rPh sb="0" eb="2">
      <t>チイキ</t>
    </rPh>
    <rPh sb="2" eb="4">
      <t>クブン</t>
    </rPh>
    <phoneticPr fontId="13"/>
  </si>
  <si>
    <t xml:space="preserve">コード </t>
    <phoneticPr fontId="13"/>
  </si>
  <si>
    <t>業種
（大分類）</t>
    <rPh sb="0" eb="2">
      <t>ギョウシュ</t>
    </rPh>
    <rPh sb="4" eb="7">
      <t>ダイブンルイ</t>
    </rPh>
    <phoneticPr fontId="13"/>
  </si>
  <si>
    <t>業種
（小分類）</t>
    <rPh sb="0" eb="2">
      <t>ギョウシュ</t>
    </rPh>
    <rPh sb="4" eb="7">
      <t>ショウブンルイ</t>
    </rPh>
    <phoneticPr fontId="13"/>
  </si>
  <si>
    <t>（有）ソフトハウスポップ</t>
  </si>
  <si>
    <t>周南市新地二丁目７番１０号</t>
  </si>
  <si>
    <t>【（有）ソフトハウスポップ　様分】</t>
  </si>
  <si>
    <t>市内</t>
  </si>
  <si>
    <t>その他</t>
  </si>
  <si>
    <t>平村設備工業（株）</t>
  </si>
  <si>
    <t>周南市横浜町１６番３６号</t>
  </si>
  <si>
    <t>【平村設備工業（株）　様分】</t>
  </si>
  <si>
    <t>山口県漁業協同組合</t>
  </si>
  <si>
    <t>下関市大和町一丁目１６番１号　下関漁港ビル</t>
  </si>
  <si>
    <t>【山口県漁業協同組合　周南統括支店　様分】</t>
  </si>
  <si>
    <t>準市内</t>
  </si>
  <si>
    <t>【特定非営利活動法人ＮＰＯメビウス　様分】</t>
  </si>
  <si>
    <t>（株）パクス</t>
  </si>
  <si>
    <t>【（株）パクス　様分】</t>
  </si>
  <si>
    <t>県外</t>
  </si>
  <si>
    <t>日本カルミック（株）</t>
  </si>
  <si>
    <t>東京都千代田区九段南一丁目５番１０号</t>
  </si>
  <si>
    <t>【日本カルミック（株）　様分】</t>
  </si>
  <si>
    <t>（株）クエスト</t>
  </si>
  <si>
    <t>周南市新地町１１番８号</t>
  </si>
  <si>
    <t>【（株）クエスト　様分】</t>
  </si>
  <si>
    <t>フジ総業（株）</t>
  </si>
  <si>
    <t>周南市大字徳山５０４１番地</t>
  </si>
  <si>
    <t>【フジ総業（株）　様分】</t>
  </si>
  <si>
    <t>（株）シンク</t>
  </si>
  <si>
    <t>福岡市博多区博多駅前二丁目１９番２４号大博センタービル</t>
  </si>
  <si>
    <t>【（株）シンク　様分】</t>
  </si>
  <si>
    <t>周南近鉄タクシー（株）</t>
  </si>
  <si>
    <t>周南市東山町１７１８番地</t>
  </si>
  <si>
    <t>【周南近鉄タクシー（株）　様分】</t>
  </si>
  <si>
    <t>（株）古無新</t>
  </si>
  <si>
    <t>周南市毛利町三丁目４０番地</t>
  </si>
  <si>
    <t>【（株）古無新　様分】</t>
  </si>
  <si>
    <t>（株）スタジオ三十三</t>
  </si>
  <si>
    <t>京都府京都市伏見区竹田松林町１１番地</t>
  </si>
  <si>
    <t>【（株）スタジオ三十三　様分】</t>
  </si>
  <si>
    <t>八代建設（株）</t>
  </si>
  <si>
    <t>周南市大字呼坂１４２番１</t>
  </si>
  <si>
    <t>【八代建設（株）　様分】</t>
  </si>
  <si>
    <t>（株）米沢園芸</t>
  </si>
  <si>
    <t>周南市桜木二丁目１１番５号</t>
  </si>
  <si>
    <t>【（株）米沢園芸　様分】</t>
  </si>
  <si>
    <t>理水化学（株）</t>
  </si>
  <si>
    <t>大阪府大阪市北区南森町一丁目４番１０号</t>
  </si>
  <si>
    <t>【理水化学（株）広島支店　様分】</t>
  </si>
  <si>
    <t>アジア航測（株）</t>
  </si>
  <si>
    <t>東京都新宿区西新宿六丁目１４番１号新宿グリーンタワービル</t>
  </si>
  <si>
    <t>【アジア航測（株）山口営業所　様分】</t>
  </si>
  <si>
    <t>（株）水機テクノス</t>
  </si>
  <si>
    <t>東京都世田谷区桜丘５丁目４８番１６号</t>
  </si>
  <si>
    <t>【（株）水機テクノス広島支店　様分】</t>
  </si>
  <si>
    <t>ＮＴＴビジネスソリューションズ（株）</t>
  </si>
  <si>
    <t>【ＮＴＴビジネスソリューションズ（株）  山口ビジネス営業部　様分】</t>
  </si>
  <si>
    <t>峰重産業（株）</t>
  </si>
  <si>
    <t>【峰重産業（株）　様分】</t>
  </si>
  <si>
    <t>（株）ぎじろくセンター</t>
  </si>
  <si>
    <t>山口県宇部市大字西岐波１５４０番地の１２</t>
  </si>
  <si>
    <t>【（株）ぎじろくセンター　様分】</t>
  </si>
  <si>
    <t>県内</t>
  </si>
  <si>
    <t>富士電機（株）</t>
  </si>
  <si>
    <t>東京都品川区大崎一丁目１１番２号</t>
  </si>
  <si>
    <t>【富士電機（株）中国支社　様分】</t>
  </si>
  <si>
    <t>富士フイルムメディカル（株）</t>
  </si>
  <si>
    <t>東京都港区西麻布２丁目２６番３０号</t>
  </si>
  <si>
    <t>【富士フイルムメディカル（株）中国支社　様分】</t>
  </si>
  <si>
    <t>（株）ケイエルシステム</t>
  </si>
  <si>
    <t>岡山県岡山市北区平田１１７番地の１２０</t>
  </si>
  <si>
    <t>【（株）ケイエルシステム　様分】</t>
  </si>
  <si>
    <t>日本無線（株）</t>
  </si>
  <si>
    <t>東京都中野区中野四丁目１０番１号</t>
  </si>
  <si>
    <t>【日本無線（株）山口営業所　様分】</t>
  </si>
  <si>
    <t>富士フイルムシステムサービス（株）</t>
  </si>
  <si>
    <t>東京都板橋区坂下一丁目１９番１号</t>
  </si>
  <si>
    <t>【富士フイルムシステムサービス（株）   公共事業本部西日本支店　様分】</t>
  </si>
  <si>
    <t>（株）オーイーシー</t>
  </si>
  <si>
    <t>大分県大分市東春日町１７番５７号</t>
  </si>
  <si>
    <t>【（株）オーイーシー　様分】</t>
  </si>
  <si>
    <t>山口合同ガス（株）</t>
  </si>
  <si>
    <t>山口県下関市本町三丁目１番１号</t>
  </si>
  <si>
    <t>【山口合同ガス（株）徳山支店　様分】</t>
  </si>
  <si>
    <t>（株）西田設備</t>
  </si>
  <si>
    <t>周南市大字八代１５０６番地</t>
  </si>
  <si>
    <t>【（株）西田設備　様分】</t>
  </si>
  <si>
    <t>（株）エース・ウォーター</t>
  </si>
  <si>
    <t>福岡市博多区上呉服町１番８号北九州銀行呉服町ビル</t>
  </si>
  <si>
    <t>【（株）エース・ウォーター　北九州営業所　様分】</t>
  </si>
  <si>
    <t>（株）シンプルエデュケーション</t>
  </si>
  <si>
    <t>東京都千代田区麹町２－１　ＰＭＯ半蔵門ビル２Ｆ</t>
  </si>
  <si>
    <t>【（株）シンプルエデュケーション　様分】</t>
  </si>
  <si>
    <t>東芝インフラシステムズ（株）</t>
  </si>
  <si>
    <t>神奈川県川崎市幸区堀川町７２番地３４</t>
  </si>
  <si>
    <t>【東芝インフラシステムズ（株）中国支社　様分】</t>
  </si>
  <si>
    <t>ネットワンシステムズ（株）</t>
  </si>
  <si>
    <t>東京都千代田区丸の内二丁目７番２号ＪＰタワー</t>
  </si>
  <si>
    <t>【ネットワンシステムズ（株）　様分】</t>
  </si>
  <si>
    <t>奥アンツーカ（株）</t>
  </si>
  <si>
    <t>大阪府東大阪市長田東三丁目２番７号</t>
  </si>
  <si>
    <t>【奥アンツーカ（株）西日本支店　様分】</t>
  </si>
  <si>
    <t>荏原実業（株）</t>
  </si>
  <si>
    <t>東京都中央区銀座七丁目１４番１号</t>
  </si>
  <si>
    <t>【荏原実業（株）広島事務所　様分】</t>
  </si>
  <si>
    <t>山口県エンジニアリング（株）</t>
  </si>
  <si>
    <t>山口県山口市吉敷下東二丁目１４番２２号</t>
  </si>
  <si>
    <t>【山口県エンジニアリング（株）　様分】</t>
  </si>
  <si>
    <t>愛知時計電機（株）</t>
  </si>
  <si>
    <t>愛知県名古屋市熱田区千年一丁目２番７０号</t>
  </si>
  <si>
    <t>【愛知時計電機（株）広島営業所　様分】</t>
  </si>
  <si>
    <t>（株）オペレーションサービス</t>
  </si>
  <si>
    <t>大阪府吹田市豊津町１１番３４号</t>
  </si>
  <si>
    <t>【（株）オペレーションサービス　様分】</t>
  </si>
  <si>
    <t>船舶</t>
  </si>
  <si>
    <t>三保電機（株）</t>
  </si>
  <si>
    <t>広島県広島市西区大芝１－２４－１９</t>
  </si>
  <si>
    <t>【三保電機（株）　様分】</t>
  </si>
  <si>
    <t>ジェムカ（株）</t>
  </si>
  <si>
    <t>【ジェムカ（株）　様分】</t>
  </si>
  <si>
    <t>三栄商事（株）</t>
  </si>
  <si>
    <t>宇部市若松町１番１号</t>
  </si>
  <si>
    <t>【三栄商事（株）　様分】</t>
  </si>
  <si>
    <t>山口システム通信（株）</t>
  </si>
  <si>
    <t>山口市吉敷下東一丁目３番２４号</t>
  </si>
  <si>
    <t>【山口システム通信（株）　様分】</t>
  </si>
  <si>
    <t>アズビル（株）</t>
  </si>
  <si>
    <t>東京都千代田区丸の内二丁目７番３号</t>
  </si>
  <si>
    <t>【アズビル（株）アドバンスオートメーションカンパニー徳山営業所　様分】</t>
  </si>
  <si>
    <t>パナソニックコネクト（株）</t>
  </si>
  <si>
    <t>東京都中央区銀座８丁目２１番１号</t>
  </si>
  <si>
    <t>【パナソニックコネクト（株）現場ソリュー ションカンパニー西日本社　様分】</t>
  </si>
  <si>
    <t>正晃（株）</t>
  </si>
  <si>
    <t>福岡県福岡市東区松島三丁目３４番３３号</t>
  </si>
  <si>
    <t>【正晃（株）山口営業所　様分】</t>
  </si>
  <si>
    <t>新吉産業（株）</t>
  </si>
  <si>
    <t>周南市清水一丁目５番１７号</t>
  </si>
  <si>
    <t>【新吉産業（株）　様分】</t>
  </si>
  <si>
    <t>（有）呼鶴タクシー</t>
  </si>
  <si>
    <t>周南市大字安田１８４７番地の３</t>
  </si>
  <si>
    <t>【（有）呼鶴タクシー　様分】</t>
  </si>
  <si>
    <t>（株）ジオプラン・ナムテック</t>
  </si>
  <si>
    <t>東京都千代田区麹町五丁目４番地</t>
  </si>
  <si>
    <t>【（株）ジオプラン・ナムテック　様分】</t>
  </si>
  <si>
    <t>（株）管総研</t>
  </si>
  <si>
    <t>兵庫県尼崎市浜一丁目１番１号</t>
  </si>
  <si>
    <t>【（株）管総研　様分】</t>
  </si>
  <si>
    <t>（株）地域科学研究所</t>
  </si>
  <si>
    <t>大分市東春日町１－１ＮＳ大分ビル</t>
  </si>
  <si>
    <t>【（株）地域科学研究所　様分】</t>
  </si>
  <si>
    <t>（株）アルカディア</t>
  </si>
  <si>
    <t>大阪府箕面市箕面六丁目３番１号</t>
  </si>
  <si>
    <t>【（株）アルカディア　様分】</t>
  </si>
  <si>
    <t>キヤノンメディカルファイナンス（株）</t>
  </si>
  <si>
    <t>東京都中央区日本橋人形町２丁目１４番１０号</t>
  </si>
  <si>
    <t>【キヤノンメディカルファイナンス（株）　様分】</t>
  </si>
  <si>
    <t>（株）パブリック・マネジメント・コンサルティング</t>
  </si>
  <si>
    <t>東京都品川区上大崎三丁目１番１号目黒セントラルスクエア１５階</t>
  </si>
  <si>
    <t>【（株）パブリック・マネジメント・コンサルティング　様分】</t>
  </si>
  <si>
    <t>（株）記念堂</t>
  </si>
  <si>
    <t>周南市慶万町６番２４号</t>
  </si>
  <si>
    <t>【（株）記念堂　様分】</t>
  </si>
  <si>
    <t>（有）オフィス翔</t>
  </si>
  <si>
    <t>【（有）オフィス翔　様分】</t>
  </si>
  <si>
    <t>（株）渡辺建設</t>
  </si>
  <si>
    <t>周南市大字徳山５５５５番地の１８</t>
  </si>
  <si>
    <t>【（株）渡辺建設　様分】</t>
  </si>
  <si>
    <t>三精テクノロジーズ（株）</t>
  </si>
  <si>
    <t>大阪府大阪市淀川区宮原四丁目３番２９号</t>
  </si>
  <si>
    <t>【三精テクノロジーズ（株）広島営業所　様分】</t>
  </si>
  <si>
    <t>福岡県福岡市中央区薬院一丁目１４番５号ＭＧ薬院ビル</t>
  </si>
  <si>
    <t>（株）ジチタイワークス</t>
  </si>
  <si>
    <t>【（株）ジチタイワークス　様分】</t>
  </si>
  <si>
    <t>東京法令出版（株）</t>
  </si>
  <si>
    <t>長野県長野市南千歳町１００５番地</t>
  </si>
  <si>
    <t>【東京法令出版（株）　様分】</t>
  </si>
  <si>
    <t>（株）アイ・ティー・シー</t>
  </si>
  <si>
    <t>香川県高松市上林町３０９番地１</t>
  </si>
  <si>
    <t>【（株）アイ・ティー・シー広島支店　様分】</t>
  </si>
  <si>
    <t>（有）ヤマウチ</t>
  </si>
  <si>
    <t>山口県下関市豊田町大字日野１５番地１</t>
  </si>
  <si>
    <t>【（有）ヤマウチ　様分】</t>
  </si>
  <si>
    <t>（株）会議録センター</t>
  </si>
  <si>
    <t>埼玉県鴻巣市鎌塚一丁目４番１２号</t>
  </si>
  <si>
    <t>【（株）会議録センター　様分】</t>
  </si>
  <si>
    <t>（株）ライズファクトリー</t>
  </si>
  <si>
    <t>東京都千代田区飯田橋二丁目１番４号日東九段ビル６階</t>
  </si>
  <si>
    <t>【（株）ライズファクトリー　様分】</t>
  </si>
  <si>
    <t>沖電気工業（株）</t>
  </si>
  <si>
    <t>東京都港区虎ノ門１丁目７番１２号</t>
  </si>
  <si>
    <t>【沖電気工業（株）中国支社　様分】</t>
  </si>
  <si>
    <t>（株）ジャパンインターナショナル総合研究所</t>
  </si>
  <si>
    <t>京都府京都市右京区西京極西池田町９番地５西京極駅前ビル６階</t>
  </si>
  <si>
    <t>【（株）ジャパンインターナショナル総合研究所　様分】</t>
  </si>
  <si>
    <t>（株）カネダ温調設備</t>
  </si>
  <si>
    <t>周南市西松原一丁目１番１０号</t>
  </si>
  <si>
    <t>【（株）カネダ温調設備　様分】</t>
  </si>
  <si>
    <t>（株）ホップ</t>
  </si>
  <si>
    <t>山口県下関市大字有冨４番地の７</t>
  </si>
  <si>
    <t>【（株）ホップ　様分】</t>
  </si>
  <si>
    <t>（株）熊毛タクシー</t>
  </si>
  <si>
    <t>周南市大字原１番地の１</t>
  </si>
  <si>
    <t>【（株）熊毛タクシー　様分】</t>
  </si>
  <si>
    <t>（株）上智</t>
  </si>
  <si>
    <t>富山県砺波市千代１７６番地の１</t>
  </si>
  <si>
    <t>【（株）上智山口支店　様分】</t>
  </si>
  <si>
    <t>三精工事サービス（株）</t>
  </si>
  <si>
    <t>大阪府大阪市北区池田町１番４３号三精ビル</t>
  </si>
  <si>
    <t>【三精工事サービス（株）　様分】</t>
  </si>
  <si>
    <t>（株）ミウラ化学</t>
  </si>
  <si>
    <t>山口県宇部市草江二丁目９番１０－１号</t>
  </si>
  <si>
    <t>【（株）ミウラ化学　様分】</t>
  </si>
  <si>
    <t>石垣メンテナンス（株）</t>
  </si>
  <si>
    <t>【石垣メンテナンス（株）中国支店　様分】</t>
  </si>
  <si>
    <t>コイト電工（株）</t>
  </si>
  <si>
    <t>静岡県駿東郡長泉町南一色７２０番地</t>
  </si>
  <si>
    <t>【コイト電工（株）山口営業所　様分】</t>
  </si>
  <si>
    <t>（株）ウェルクル</t>
  </si>
  <si>
    <t>大阪府大阪市中央区北浜三丁目１番６号</t>
  </si>
  <si>
    <t>【（株）ウェルクル九州・中国支部　様分】</t>
  </si>
  <si>
    <t>ＩＴｂｏｏｋ（株）</t>
  </si>
  <si>
    <t>東京都江東区豊洲三丁目２番２４号</t>
  </si>
  <si>
    <t>【ＩＴｂｏｏｋ（株）　様分】</t>
  </si>
  <si>
    <t>（株）サンリーク</t>
  </si>
  <si>
    <t>大阪府大阪市淀川区宮原１丁目１９番２３号</t>
  </si>
  <si>
    <t>【（株）サンリーク広島営業所　様分】</t>
  </si>
  <si>
    <t>（株）ベネッセコーポレーション</t>
  </si>
  <si>
    <t>岡山県岡山市北区南方三丁目７番１７号</t>
  </si>
  <si>
    <t>【（株）ベネッセコーポレーション　小中学校事業本部　様分】</t>
  </si>
  <si>
    <t>周南プラウト（株）</t>
  </si>
  <si>
    <t>周南市大字久米２７６６－１</t>
  </si>
  <si>
    <t>【周南プラウト（株）　様分】</t>
  </si>
  <si>
    <t>都築電気（株）</t>
  </si>
  <si>
    <t>東京都港区新橋六丁目１９番１５号</t>
  </si>
  <si>
    <t>【都築電気（株）福岡オフィス　様分】</t>
  </si>
  <si>
    <t>（有）田中組</t>
  </si>
  <si>
    <t>周南市大字呼坂２４３３</t>
  </si>
  <si>
    <t>【（有）田中組　様分】</t>
  </si>
  <si>
    <t>（株）アイテックス</t>
  </si>
  <si>
    <t>周南市岡田町３番２５号</t>
  </si>
  <si>
    <t>【（株）アイテックス　様分】</t>
  </si>
  <si>
    <t>（株）コミクリ</t>
  </si>
  <si>
    <t>東京都三鷹市下連雀三丁目３８番１６号スマート・パーク三鷹</t>
  </si>
  <si>
    <t>【（株）コミクリ　様分】</t>
  </si>
  <si>
    <t>（株）テクアノーツ</t>
  </si>
  <si>
    <t>【（株）テクアノーツ　関西事業所　様分】</t>
  </si>
  <si>
    <t>新泉産業（株）</t>
  </si>
  <si>
    <t>大阪府吹田市南吹田１丁目６番４号</t>
  </si>
  <si>
    <t>【新泉産業（株）　様分】</t>
  </si>
  <si>
    <t>横河ソリューションサービス（株）</t>
  </si>
  <si>
    <t>東京都武蔵野市中町二丁目９番３２号</t>
  </si>
  <si>
    <t>【横河ソリューションサービス（株）九州支店　様分】</t>
  </si>
  <si>
    <t>朝日航洋（株）</t>
  </si>
  <si>
    <t>東京都江東区新木場四丁目７番４１号</t>
  </si>
  <si>
    <t>【朝日航洋（株）山口支店　様分】</t>
  </si>
  <si>
    <t>（株）ＨＹＳエンジニアリングサービス</t>
  </si>
  <si>
    <t>東京都小平市御幸町３２番地</t>
  </si>
  <si>
    <t>【（株）ＨＹＳエンジニアリングサービス中国営業所　様分】</t>
  </si>
  <si>
    <t>ＫＳＳ（株）</t>
  </si>
  <si>
    <t>【ＫＳＳ（株）　様分】</t>
  </si>
  <si>
    <t>（株）九州博報堂</t>
  </si>
  <si>
    <t>福岡県福岡市中央区天神１丁目４番１号</t>
  </si>
  <si>
    <t>【（株）九州博報堂　様分】</t>
  </si>
  <si>
    <t>（株）ミドリ</t>
  </si>
  <si>
    <t>山口市黒川１５５２－７</t>
  </si>
  <si>
    <t>【（株）ミドリ周南営業所　様分】</t>
  </si>
  <si>
    <t>ジョンソンコントロールズ（株）</t>
  </si>
  <si>
    <t>東京都渋谷区笹塚１－５０－１</t>
  </si>
  <si>
    <t>【ジョンソンコントロールズ（株）広島支店　様分】</t>
  </si>
  <si>
    <t>平林金属（株）</t>
  </si>
  <si>
    <t>岡山市北区下中野３４７番地１０４</t>
  </si>
  <si>
    <t>【平林金属（株）　様分】</t>
  </si>
  <si>
    <t>極東サービス（株）</t>
  </si>
  <si>
    <t>千葉県八千代市上高野１８２３番地の１</t>
  </si>
  <si>
    <t>【極東サービス（株）九州出張所　様分】</t>
  </si>
  <si>
    <t>杉村テント（株）</t>
  </si>
  <si>
    <t>周南市沖見町１丁目４３</t>
  </si>
  <si>
    <t>【杉村テント（株）　様分】</t>
  </si>
  <si>
    <t>（株）インターネットイニシアティブ</t>
  </si>
  <si>
    <t>東京都千代田区富士見二丁目１０番２号</t>
  </si>
  <si>
    <t>【（株）インターネットイニシアティブ　様分】</t>
  </si>
  <si>
    <t>長周電気工業（株）</t>
  </si>
  <si>
    <t>周南市野上町１丁目８番地</t>
  </si>
  <si>
    <t>【長周電気工業（株）　様分】</t>
  </si>
  <si>
    <t>ユーディーエンジニアリング（株）</t>
  </si>
  <si>
    <t>山口県宇部市あすとぴあ四丁目２番６</t>
  </si>
  <si>
    <t>【ユーディーエンジニアリング（株）　様分】</t>
  </si>
  <si>
    <t>三菱電機ビルソリューションズ（株）</t>
  </si>
  <si>
    <t>【三菱電機ビルソリューションズ（株）中国支社　様分】</t>
  </si>
  <si>
    <t>（株）ブンシジャパン</t>
  </si>
  <si>
    <t>周南市清水二丁目３番７号</t>
  </si>
  <si>
    <t>【（株）ブンシジャパン　様分】</t>
  </si>
  <si>
    <t>（株）リィツメディカル</t>
  </si>
  <si>
    <t>愛知県豊川市平井町東野地２４番地３</t>
  </si>
  <si>
    <t>【（株）リィツメディカル広島営業所　様分】</t>
  </si>
  <si>
    <t>東京都港区芝浦一丁目２番３号</t>
  </si>
  <si>
    <t>山口視聴覚機器（株）</t>
  </si>
  <si>
    <t>【山口視聴覚機器（株）周南営業所　様分】</t>
  </si>
  <si>
    <t>ソフトバンク（株）</t>
  </si>
  <si>
    <t>東京都港区海岸一丁目７番１号</t>
  </si>
  <si>
    <t>【ソフトバンク（株）　様分】</t>
  </si>
  <si>
    <t>（株）電業社機械製作所</t>
  </si>
  <si>
    <t>東京都大田区大森北１丁目５番１号</t>
  </si>
  <si>
    <t>【（株）電業社機械製作所中国支店　様分】</t>
  </si>
  <si>
    <t>栄光電業（株）</t>
  </si>
  <si>
    <t>周南市今宿町２丁目５番地</t>
  </si>
  <si>
    <t>【栄光電業（株）　様分】</t>
  </si>
  <si>
    <t>（株）サンケン・エンジニアリング</t>
  </si>
  <si>
    <t>福岡県福岡市南区大楠二丁目１３番７号</t>
  </si>
  <si>
    <t>【（株）サンケン・エンジニアリング　様分】</t>
  </si>
  <si>
    <t>周南市リサイクル事業協同組合</t>
  </si>
  <si>
    <t>【周南市リサイクル事業協同組合　様分】</t>
  </si>
  <si>
    <t>国土情報開発（株）</t>
  </si>
  <si>
    <t>東京都世田谷区池尻二丁目７番３号</t>
  </si>
  <si>
    <t>【国土情報開発（株）　様分】</t>
  </si>
  <si>
    <t>（株）ナカガワ通信</t>
  </si>
  <si>
    <t>岩国市多田三丁目１１０番地の７</t>
  </si>
  <si>
    <t>【（株）ナカガワ通信　様分】</t>
  </si>
  <si>
    <t>（有）中尾建設</t>
  </si>
  <si>
    <t>周南市大字小松原２３９９－６</t>
  </si>
  <si>
    <t>【（有）中尾建設　様分】</t>
  </si>
  <si>
    <t>赤坂印刷（株）</t>
  </si>
  <si>
    <t>周南市大字馬神字松川８５４番１</t>
  </si>
  <si>
    <t>【赤坂印刷（株）　様分】</t>
  </si>
  <si>
    <t>（株）ニッシンコーポレーション</t>
  </si>
  <si>
    <t>下関市卸新町７－１</t>
  </si>
  <si>
    <t>【（株）ニッシンコーポレーション     ダスキン末武中支店　様分】</t>
  </si>
  <si>
    <t>（株）ＮＡＣ</t>
  </si>
  <si>
    <t>山口県防府市新橋町１番３２号</t>
  </si>
  <si>
    <t>【（株）ＮＡＣ　様分】</t>
  </si>
  <si>
    <t>（株）ハイエレコン</t>
  </si>
  <si>
    <t>広島県広島市西区草津新町１－２１－３５</t>
  </si>
  <si>
    <t>【（株）ハイエレコン　様分】</t>
  </si>
  <si>
    <t>（株）中冷山口</t>
  </si>
  <si>
    <t>山口県防府市大字高井３１４番地１</t>
  </si>
  <si>
    <t>【（株）中冷山口　様分】</t>
  </si>
  <si>
    <t>山口テレコム（株）</t>
  </si>
  <si>
    <t>山口県宇部市鍋倉町６番６号</t>
  </si>
  <si>
    <t>【山口テレコム（株）　様分】</t>
  </si>
  <si>
    <t>（株）羽嶋松翠園</t>
  </si>
  <si>
    <t>山口県防府市大字下右田６４７番地</t>
  </si>
  <si>
    <t>【（株）羽嶋松翠園　様分】</t>
  </si>
  <si>
    <t>山口自動車無線（株）</t>
  </si>
  <si>
    <t>【山口自動車無線（株）　様分】</t>
  </si>
  <si>
    <t>四国環境整備興業（株）</t>
  </si>
  <si>
    <t>愛媛県今治市国分一丁目１番１８号</t>
  </si>
  <si>
    <t>【四国環境整備興業（株）山口営業所　様分】</t>
  </si>
  <si>
    <t>西日本セラテック（株）</t>
  </si>
  <si>
    <t>周南市浜田一丁目２番６号</t>
  </si>
  <si>
    <t>【西日本セラテック（株）　様分】</t>
  </si>
  <si>
    <t>青木工業運輸（株）</t>
  </si>
  <si>
    <t>周南市浜田一丁目２番５号</t>
  </si>
  <si>
    <t>【青木工業運輸（株）　様分】</t>
  </si>
  <si>
    <t>（株）ハツタ山口</t>
  </si>
  <si>
    <t>周南市久米１１２４番</t>
  </si>
  <si>
    <t>【（株）ハツタ山口　様分】</t>
  </si>
  <si>
    <t>いであ（株）</t>
  </si>
  <si>
    <t>東京都世田谷区駒沢三丁目１５番１号</t>
  </si>
  <si>
    <t>【いであ（株）山口営業所　様分】</t>
  </si>
  <si>
    <t>波多野設備</t>
  </si>
  <si>
    <t>周南市大字須々万本郷４５－１７</t>
  </si>
  <si>
    <t>【波多野設備　様分】</t>
  </si>
  <si>
    <t>（株）魚谷工作所</t>
  </si>
  <si>
    <t>周南市浜田一丁目５番２７号</t>
  </si>
  <si>
    <t>【（株）魚谷工作所　様分】</t>
  </si>
  <si>
    <t>昭和（株）</t>
  </si>
  <si>
    <t>東京都北区上中里１丁目１１番８号</t>
  </si>
  <si>
    <t>【昭和（株）九州支社　様分】</t>
  </si>
  <si>
    <t>（有）森重モータース</t>
  </si>
  <si>
    <t>周南市大字戸田１４２８番地７</t>
  </si>
  <si>
    <t>【（有）森重モータース　様分】</t>
  </si>
  <si>
    <t>西日本電信電話（株）</t>
  </si>
  <si>
    <t>大阪市都島区東野田町４丁目１５番８２号</t>
  </si>
  <si>
    <t>【西日本電信電話（株）山口支店　様分】</t>
  </si>
  <si>
    <t>（株）下関十字堂楽器店</t>
  </si>
  <si>
    <t>下関市赤間町３－３１</t>
  </si>
  <si>
    <t>【（株）下関十字堂楽器店　様分】</t>
  </si>
  <si>
    <t>（株）電装</t>
  </si>
  <si>
    <t>周南市楠木１丁目９番１１号</t>
  </si>
  <si>
    <t>【（株）電装　様分】</t>
  </si>
  <si>
    <t>新進電機（株）</t>
  </si>
  <si>
    <t>周南市岡田町１０番３７号</t>
  </si>
  <si>
    <t>【新進電機（株）　様分】</t>
  </si>
  <si>
    <t>日米ユナイテッド（株）</t>
  </si>
  <si>
    <t>【日米ユナイテッド（株）中国支店広島営業所　様分】</t>
  </si>
  <si>
    <t>（株）ガバメイツ</t>
  </si>
  <si>
    <t>愛媛県松山市三番町四丁目９番地５</t>
  </si>
  <si>
    <t>【（株）ガバメイツ　様分】</t>
  </si>
  <si>
    <t>コニカミノルタパブリテック（株）</t>
  </si>
  <si>
    <t>東京都千代田区丸の内二丁目７番２号</t>
  </si>
  <si>
    <t>【コニカミノルタパブリテック（株）　様分】</t>
  </si>
  <si>
    <t>シーメンスヘルスケア（株）</t>
  </si>
  <si>
    <t>東京都品川区大崎１－１１－１</t>
  </si>
  <si>
    <t>【シーメンスヘルスケア（株）中国営業所　様分】</t>
  </si>
  <si>
    <t>（株）三宅商事</t>
  </si>
  <si>
    <t>【（株）三宅商事　様分】</t>
  </si>
  <si>
    <t>（株）日立製作所</t>
  </si>
  <si>
    <t>東京都千代田区丸の内一丁目６番６号</t>
  </si>
  <si>
    <t>【（株）日立製作所中国支社　様分】</t>
  </si>
  <si>
    <t>パナソニックＥＷエンジニアリング（株）</t>
  </si>
  <si>
    <t>大阪府大阪市中央区城見二丁目１番６１号</t>
  </si>
  <si>
    <t>【パナソニックＥＷエンジニアリング（株）中国・四国支店　様分】</t>
  </si>
  <si>
    <t>サウンドショップいりせ</t>
  </si>
  <si>
    <t>周南市楠木１丁目１０番１２号</t>
  </si>
  <si>
    <t>【サウンドショップいりせ　様分】</t>
  </si>
  <si>
    <t>（有）小田工務店</t>
  </si>
  <si>
    <t>周南市南浦山町２番３２号</t>
  </si>
  <si>
    <t>【（有）小田工務店　様分】</t>
  </si>
  <si>
    <t>（株）山陽パーツ</t>
  </si>
  <si>
    <t>【（株）山陽パーツ　様分】</t>
  </si>
  <si>
    <t>エクシオグループ（株）</t>
  </si>
  <si>
    <t>東京都渋谷区渋谷三丁目２９番２０号</t>
  </si>
  <si>
    <t>【エクシオグループ（株）山口営業所　様分】</t>
  </si>
  <si>
    <t>（株）両備システムズ</t>
  </si>
  <si>
    <t>岡山県岡山市南区豊成二丁目７番１６号</t>
  </si>
  <si>
    <t>【（株）両備システムズ　様分】</t>
  </si>
  <si>
    <t>キヤノンメディカルシステムズ（株）</t>
  </si>
  <si>
    <t>栃木県大田原市下石上１３８５番地</t>
  </si>
  <si>
    <t>【キヤノンメディカルシステムズ（株）   山口支店　様分】</t>
  </si>
  <si>
    <t>【キヤノンメディカルシステムズ（株）   山口サービスセンタ　様分】</t>
  </si>
  <si>
    <t>タカオ（株）</t>
  </si>
  <si>
    <t>広島県福山市御幸町大字中津原１７８７－１</t>
  </si>
  <si>
    <t>【タカオ（株）　様分】</t>
  </si>
  <si>
    <t>内外地図（株）</t>
  </si>
  <si>
    <t>東京都千代田区神田小川町三丁目２２番地</t>
  </si>
  <si>
    <t>【内外地図（株）広島営業所　様分】</t>
  </si>
  <si>
    <t>水ｉｎｇ（株）</t>
  </si>
  <si>
    <t>東京都港区東新橋一丁目９番２号</t>
  </si>
  <si>
    <t>【水ｉｎｇ（株）西日本支店　様分】</t>
  </si>
  <si>
    <t>（株）矢野テント</t>
  </si>
  <si>
    <t>山口県山口市下小鯖３５３番地２</t>
  </si>
  <si>
    <t>【（株）矢野テント　様分】</t>
  </si>
  <si>
    <t>（株）マルニ</t>
  </si>
  <si>
    <t>【（株）マルニ　様分】</t>
  </si>
  <si>
    <t>ホシザキ中国（株）</t>
  </si>
  <si>
    <t>広島県広島市中区土橋町１番１３号</t>
  </si>
  <si>
    <t>【ホシザキ中国（株）周南営業所　様分】</t>
  </si>
  <si>
    <t>税理士法人　長谷川会計</t>
  </si>
  <si>
    <t>広島市西区庚午中二丁目１１番１号</t>
  </si>
  <si>
    <t>【税理士法人　長谷川会計　様分】</t>
  </si>
  <si>
    <t>トラストパーク（株）</t>
  </si>
  <si>
    <t>福岡県福岡市博多区博多駅南五丁目１５番１８号</t>
  </si>
  <si>
    <t>【トラストパーク（株）　様分】</t>
  </si>
  <si>
    <t>（株）公会計サポートセンター</t>
  </si>
  <si>
    <t>【（株）公会計サポートセンター山口営業所　様分】</t>
  </si>
  <si>
    <t>（株）ＣＧＳコーポレーション</t>
  </si>
  <si>
    <t>山口県岩国市麻里布町三丁目１４番１４号</t>
  </si>
  <si>
    <t>【（株）ＣＧＳコーポレーション　様分】</t>
  </si>
  <si>
    <t>オルガノプラントサービス（株）</t>
  </si>
  <si>
    <t>東京都江東区新砂一丁目２番８号</t>
  </si>
  <si>
    <t>【オルガノプラントサービス（株）関西事業所　様分】</t>
  </si>
  <si>
    <t>（株）ブレインサービス</t>
  </si>
  <si>
    <t>大阪府大阪市西区阿波座二丁目４番２３号</t>
  </si>
  <si>
    <t>【（株）ブレインサービス　様分】</t>
  </si>
  <si>
    <t>特定非営利活動法人周南さわやか会</t>
  </si>
  <si>
    <t>周南市糀町２丁目６７番地１</t>
  </si>
  <si>
    <t>【特定非営利活動法人周南さわやか会　様分】</t>
  </si>
  <si>
    <t>洋林建設（株）</t>
  </si>
  <si>
    <t>周南市平和通１丁目２６番地</t>
  </si>
  <si>
    <t>【洋林建設（株）　様分】</t>
  </si>
  <si>
    <t>（株）アイネス</t>
  </si>
  <si>
    <t>神奈川県横浜市都筑区牛久保３丁目９番２号</t>
  </si>
  <si>
    <t>【（株）アイネス中国支社　様分】</t>
  </si>
  <si>
    <t>ニッタン（株）</t>
  </si>
  <si>
    <t>東京都渋谷区笹塚１－５４－５</t>
  </si>
  <si>
    <t>【ニッタン（株）徳山営業所　様分】</t>
  </si>
  <si>
    <t>（株）東京法規出版</t>
  </si>
  <si>
    <t>東京都文京区本駒込２丁目２９番２２号</t>
  </si>
  <si>
    <t>【（株）東京法規出版　様分】</t>
  </si>
  <si>
    <t>メタウォーター（株）</t>
  </si>
  <si>
    <t>東京都千代田区神田須田町一丁目２５番地</t>
  </si>
  <si>
    <t>【メタウォーター（株）中四国営業部　様分】</t>
  </si>
  <si>
    <t>ＮＥＣソリューションイノベータ（株）</t>
  </si>
  <si>
    <t>東京都江東区新木場一丁目１８番７号</t>
  </si>
  <si>
    <t>【ＮＥＣソリューションイノベータ（株）  営業統括本部　様分】</t>
  </si>
  <si>
    <t>東京都新宿区西新宿二丁目１番１号</t>
  </si>
  <si>
    <t>メディアインターナショナル（株）</t>
  </si>
  <si>
    <t>福岡県福岡市博多区博多駅東１－１－３３</t>
  </si>
  <si>
    <t>【メディアインターナショナル（株）　様分】</t>
  </si>
  <si>
    <t>（株）松村電機製作所</t>
  </si>
  <si>
    <t>【（株）松村電機製作所広島営業所　様分】</t>
  </si>
  <si>
    <t>（株）議事録発行センター</t>
  </si>
  <si>
    <t>岡山県岡山市北区高柳西町１番２３号</t>
  </si>
  <si>
    <t>【（株）議事録発行センター　様分】</t>
  </si>
  <si>
    <t>エヌ・ティ・ティ・データ・カスタマサービス（株）</t>
  </si>
  <si>
    <t>東京都江東区豊洲三丁目３番９号</t>
  </si>
  <si>
    <t>【エヌ・ティ・ティ・データ・カスタマサービス（株）中国支社　様分】</t>
  </si>
  <si>
    <t>（株）タイカメンテナンス</t>
  </si>
  <si>
    <t>周南市大字栗屋１６０番地の４</t>
  </si>
  <si>
    <t>【（株）タイカメンテナンス　様分】</t>
  </si>
  <si>
    <t>ＡＬＳＯＫあんしんケアサポート（株）</t>
  </si>
  <si>
    <t>東京都大田区山王一丁目３番５号</t>
  </si>
  <si>
    <t>【ＡＬＳＯＫあんしんケアサポート（株）　様分】</t>
  </si>
  <si>
    <t>呉共同機工（株）</t>
  </si>
  <si>
    <t>福岡県田川市大字糒８２４番地</t>
  </si>
  <si>
    <t>【呉共同機工（株）山口営業所　様分】</t>
  </si>
  <si>
    <t>日研空調（株）</t>
  </si>
  <si>
    <t>周南市今宿町３丁目４３番地</t>
  </si>
  <si>
    <t>【日研空調（株）　様分】</t>
  </si>
  <si>
    <t>パステムソリューションズ（株）</t>
  </si>
  <si>
    <t>鹿児島県鹿児島市錦江町９番２５号</t>
  </si>
  <si>
    <t>【パステムソリューションズ（株）　様分】</t>
  </si>
  <si>
    <t>土居冷機工業（株）</t>
  </si>
  <si>
    <t>周南市大字久米２９６８番地の９</t>
  </si>
  <si>
    <t>【土居冷機工業（株）　様分】</t>
  </si>
  <si>
    <t>徳山広告</t>
  </si>
  <si>
    <t>周南市西松原１丁目３－２０</t>
  </si>
  <si>
    <t>【徳山広告　様分】</t>
  </si>
  <si>
    <t>三晃工業（株）</t>
  </si>
  <si>
    <t>【三晃工業（株）　様分】</t>
  </si>
  <si>
    <t>（株）日本ビジネスデータープロセシングセンター</t>
  </si>
  <si>
    <t>兵庫県神戸市中央区伊藤町１１９番地</t>
  </si>
  <si>
    <t>【（株）日本ビジネスデータープロセシングセンター　様分】</t>
  </si>
  <si>
    <t>（株）クボタ</t>
  </si>
  <si>
    <t>大阪府大阪市浪速区敷津東一丁目２番４７号</t>
  </si>
  <si>
    <t>【（株）クボタ中四国支社　様分】</t>
  </si>
  <si>
    <t>イワタニ山陽（株）</t>
  </si>
  <si>
    <t>広島県広島市安芸区中野１－７－２</t>
  </si>
  <si>
    <t>【イワタニ山陽（株）東山口支店　様分】</t>
  </si>
  <si>
    <t>ＴＩＳ西日本（株）</t>
  </si>
  <si>
    <t>福岡県福岡市博多区博多駅東二丁目５番１号</t>
  </si>
  <si>
    <t>【ＴＩＳ西日本（株）山口事業所　様分】</t>
  </si>
  <si>
    <t>三菱電機システムサービス（株）</t>
  </si>
  <si>
    <t>東京都世田谷区太子堂４丁目１番１号</t>
  </si>
  <si>
    <t>【三菱電機システムサービス（株）中四国支社　様分】</t>
  </si>
  <si>
    <t>（株）シャープ松山オーエー</t>
  </si>
  <si>
    <t>愛媛県松山市清住一丁目６番２１号</t>
  </si>
  <si>
    <t>【（株）シャープ松山オーエー　様分】</t>
  </si>
  <si>
    <t>（株）中村鉄工所</t>
  </si>
  <si>
    <t>周南市新宿通３丁目８番地</t>
  </si>
  <si>
    <t>【（株）中村鉄工所　様分】</t>
  </si>
  <si>
    <t>安川オートメーション・ドライブ（株）</t>
  </si>
  <si>
    <t>福岡県行橋市西宮市二丁目１３番１号</t>
  </si>
  <si>
    <t>【安川オートメーション・ドライブ（株）広島営業所　様分】</t>
  </si>
  <si>
    <t>富士通Ｊａｐａｎ（株）</t>
  </si>
  <si>
    <t>東京都港区東新橋一丁目５番２号</t>
  </si>
  <si>
    <t>【富士通Ｊａｐａｎ（株）広島・山口公共ビジネス部　様分】</t>
  </si>
  <si>
    <t>キングラン中四国（株）</t>
  </si>
  <si>
    <t>岡山県岡山市南区福浜町１番３４号</t>
  </si>
  <si>
    <t>【キングラン中四国（株）山口事業所　様分】</t>
  </si>
  <si>
    <t>（有）岩崎防災</t>
  </si>
  <si>
    <t>【（有）岩崎防災　様分】</t>
  </si>
  <si>
    <t>三機環境サービス（株）</t>
  </si>
  <si>
    <t>神奈川県大和市中央林間７丁目１０番１号</t>
  </si>
  <si>
    <t>【三機環境サービス（株）大阪営業所　様分】</t>
  </si>
  <si>
    <t>（株）バイタルリード</t>
  </si>
  <si>
    <t>島根県出雲市荻杼町２７４－２</t>
  </si>
  <si>
    <t>【（株）バイタルリード　様分】</t>
  </si>
  <si>
    <t>ソニーマーケティング（株）</t>
  </si>
  <si>
    <t>東京都港区港南一丁目７番１号</t>
  </si>
  <si>
    <t>【ソニーマーケティング（株）Ｂ２Ｂソリューション営業本部　様分】</t>
  </si>
  <si>
    <t>（株）創和</t>
  </si>
  <si>
    <t>東京都江戸川区篠崎町三丁目３３番８号</t>
  </si>
  <si>
    <t>【（株）創和　様分】</t>
  </si>
  <si>
    <t>浅野防災装備（株）</t>
  </si>
  <si>
    <t>周南市辻町６番１５号</t>
  </si>
  <si>
    <t>【浅野防災装備（株）　様分】</t>
  </si>
  <si>
    <t>（株）アースアンドウォーター</t>
  </si>
  <si>
    <t>東京都千代田区内神田三丁目１８番３号ＳＤビル３Ｆ</t>
  </si>
  <si>
    <t>【（株）アースアンドウォーター　様分】</t>
  </si>
  <si>
    <t>重高汽缶（株）</t>
  </si>
  <si>
    <t>【重高汽缶（株）　様分】</t>
  </si>
  <si>
    <t>（株）中国パラテックス</t>
  </si>
  <si>
    <t>岡山県岡山市南区新保１１１６－７</t>
  </si>
  <si>
    <t>【（株）中国パラテックス　様分】</t>
  </si>
  <si>
    <t>中須タクシー</t>
  </si>
  <si>
    <t>周南市大字須々万本郷６７６－５</t>
  </si>
  <si>
    <t>【中須タクシー　様分】</t>
  </si>
  <si>
    <t>田邑ガラス店</t>
  </si>
  <si>
    <t>周南市新地町５－８</t>
  </si>
  <si>
    <t>【田邑ガラス店　様分】</t>
  </si>
  <si>
    <t>（株）トクアオ</t>
  </si>
  <si>
    <t>周南市相生町一丁目２番地</t>
  </si>
  <si>
    <t>【（株）トクアオ　様分】</t>
  </si>
  <si>
    <t>（株）セノン</t>
  </si>
  <si>
    <t>【（株）セノン広島支社　様分】</t>
  </si>
  <si>
    <t>東京都千代田区大手町二丁目３番１号</t>
  </si>
  <si>
    <t>（株）九内</t>
  </si>
  <si>
    <t>周南市橋本町一丁目７０番地</t>
  </si>
  <si>
    <t>【（株）九内　様分】</t>
  </si>
  <si>
    <t>（有）末長</t>
  </si>
  <si>
    <t>【（有）末長　様分】</t>
  </si>
  <si>
    <t>国際航業（株）</t>
  </si>
  <si>
    <t>東京都新宿区北新宿二丁目２１番１号</t>
  </si>
  <si>
    <t>【国際航業（株）山口営業所　様分】</t>
  </si>
  <si>
    <t>菱信工業（株）</t>
  </si>
  <si>
    <t>愛知県名古屋市中村区名駅三丁目２８番１２号大名古屋ビルヂング１８階１８０５区</t>
  </si>
  <si>
    <t>【菱信工業（株）山口営業所　様分】</t>
  </si>
  <si>
    <t>（株）ナカボーテック</t>
  </si>
  <si>
    <t>東京都中央区新川１丁目１７番２１号茅場町ファーストビル</t>
  </si>
  <si>
    <t>【（株）ナカボーテック中国支店　様分】</t>
  </si>
  <si>
    <t>（株）山産</t>
  </si>
  <si>
    <t>山口県山口市小郡下郷２１８９番地</t>
  </si>
  <si>
    <t>【（株）山産徳山営業所　様分】</t>
  </si>
  <si>
    <t>（有）富士タクシー</t>
  </si>
  <si>
    <t>周南市大字鹿野上２９８０番地の１２</t>
  </si>
  <si>
    <t>【（有）富士タクシー　様分】</t>
  </si>
  <si>
    <t>（有）イトー</t>
  </si>
  <si>
    <t>周南市大字栗屋５０番地５０</t>
  </si>
  <si>
    <t>【（有）イトー　様分】</t>
  </si>
  <si>
    <t>坂田建設（株）</t>
  </si>
  <si>
    <t>周南市大字樋口６８２番地</t>
  </si>
  <si>
    <t>【坂田建設（株）　様分】</t>
  </si>
  <si>
    <t>福谷産業（株）</t>
  </si>
  <si>
    <t>周南市岐南町８番３１号</t>
  </si>
  <si>
    <t>【福谷産業（株）　様分】</t>
  </si>
  <si>
    <t>東京都港区芝浦一丁目１番１号</t>
  </si>
  <si>
    <t>太陽通信（株）</t>
  </si>
  <si>
    <t>山口県柳井市古開作５６３番地６</t>
  </si>
  <si>
    <t>【太陽通信（株）　様分】</t>
  </si>
  <si>
    <t>綜合設備管理（株）</t>
  </si>
  <si>
    <t>周南市大字栗屋５０番３５</t>
  </si>
  <si>
    <t>【綜合設備管理（株）　様分】</t>
  </si>
  <si>
    <t>（株）ＬｏｉＬｏ</t>
  </si>
  <si>
    <t>神奈川県横浜市中区北仲通４－４０商工中金横浜ビル５階</t>
  </si>
  <si>
    <t>【（株）ＬｏｉＬｏ　様分】</t>
  </si>
  <si>
    <t>（株）乃村工藝社</t>
  </si>
  <si>
    <t>東京都港区台場２丁目３番４号</t>
  </si>
  <si>
    <t>【（株）乃村工藝社　様分】</t>
  </si>
  <si>
    <t>（株）クレステック</t>
  </si>
  <si>
    <t>静岡県浜松市北区東三方町６９</t>
  </si>
  <si>
    <t>【（株）クレステック　様分】</t>
  </si>
  <si>
    <t>（株）トクビル</t>
  </si>
  <si>
    <t>周南市大字栗屋５０番地の１１</t>
  </si>
  <si>
    <t>【（株）トクビル　様分】</t>
  </si>
  <si>
    <t>ＧＥヘルスケア・ジャパン（株）</t>
  </si>
  <si>
    <t>東京都日野市旭が丘四丁目７番地の１２７</t>
  </si>
  <si>
    <t>【ＧＥヘルスケア・ジャパン（株）山口営業所　様分】</t>
  </si>
  <si>
    <t>（株）博電舎</t>
  </si>
  <si>
    <t>大阪府大阪市福島区海老江８丁目９番９号</t>
  </si>
  <si>
    <t>【（株）博電舎　様分】</t>
  </si>
  <si>
    <t>（株）フクヤ</t>
  </si>
  <si>
    <t>山口県下松市葉山一丁目８１９番地の１０</t>
  </si>
  <si>
    <t>【（株）フクヤ　様分】</t>
  </si>
  <si>
    <t>中外テクノス（株）</t>
  </si>
  <si>
    <t>広島県広島市西区横川新町９番１２号</t>
  </si>
  <si>
    <t>【中外テクノス（株）山口支店　様分】</t>
  </si>
  <si>
    <t>オーカ装置工業（株）</t>
  </si>
  <si>
    <t>山口県宇部市相生町５番１１号</t>
  </si>
  <si>
    <t>【オーカ装置工業（株）　様分】</t>
  </si>
  <si>
    <t>メディカルトラスト（株）</t>
  </si>
  <si>
    <t>山口県山陽小野田市大字小野田３３６番地１</t>
  </si>
  <si>
    <t>【メディカルトラスト（株）　様分】</t>
  </si>
  <si>
    <t>山陽三共有機（株）</t>
  </si>
  <si>
    <t>【山陽三共有機（株）　様分】</t>
  </si>
  <si>
    <t>第一環境（株）</t>
  </si>
  <si>
    <t>東京都港区赤坂二丁目２番１２号</t>
  </si>
  <si>
    <t>【第一環境（株）広島支店　様分】</t>
  </si>
  <si>
    <t>（株）ＮＴＴドコモ</t>
  </si>
  <si>
    <t>東京都千代田区永田町２丁目１１番１号</t>
  </si>
  <si>
    <t>【（株）ＮＴＴドコモ中国支社山口支店　様分】</t>
  </si>
  <si>
    <t>エヌ・ティ・ティ・コミュニケーションズ（株）</t>
  </si>
  <si>
    <t>【エヌ・ティ・ティ・コミュニケーションズ（株）中国支社　様分】</t>
  </si>
  <si>
    <t>綜合警備保障（株）</t>
  </si>
  <si>
    <t>東京都港区元赤坂一丁目６番６号</t>
  </si>
  <si>
    <t>【綜合警備保障（株）山口支社　様分】</t>
  </si>
  <si>
    <t>（有）原屋建設</t>
  </si>
  <si>
    <t>周南市大字鹿野上３２６８番地の１</t>
  </si>
  <si>
    <t>【（有）原屋建設　様分】</t>
  </si>
  <si>
    <t>チカムネ工房</t>
  </si>
  <si>
    <t>周南市大字米光１００－２</t>
  </si>
  <si>
    <t>【チカムネ工房　様分】</t>
  </si>
  <si>
    <t>（株）日立ビルシステム</t>
  </si>
  <si>
    <t>東京都千代田区神田淡路町二丁目１０１番地</t>
  </si>
  <si>
    <t>【（株）日立ビルシステム中国支社　様分】</t>
  </si>
  <si>
    <t>（株）ドーン</t>
  </si>
  <si>
    <t>兵庫県神戸市中央区磯上通二丁目２番２１号三宮グランドビル５Ｆ</t>
  </si>
  <si>
    <t>【（株）ドーン　様分】</t>
  </si>
  <si>
    <t>（株）ウェルウェル</t>
  </si>
  <si>
    <t>【（株）ウェルウェル　様分】</t>
  </si>
  <si>
    <t>（株）日航コンサルタント</t>
  </si>
  <si>
    <t>広島県東広島市西条中央１丁目１７番９号</t>
  </si>
  <si>
    <t>【（株）日航コンサルタント山口営業所　様分】</t>
  </si>
  <si>
    <t>神戸綜合速記（株）</t>
  </si>
  <si>
    <t>兵庫県神戸市中央区北長狭通４丁目３番８号</t>
  </si>
  <si>
    <t>【神戸綜合速記（株）　様分】</t>
  </si>
  <si>
    <t>行政システム九州（株）</t>
  </si>
  <si>
    <t>福岡市博多区東比恵三丁目１番２号</t>
  </si>
  <si>
    <t>【行政システム九州（株）福岡支店　様分】</t>
  </si>
  <si>
    <t>周南マリコム（株）</t>
  </si>
  <si>
    <t>周南市入船町２－３</t>
  </si>
  <si>
    <t>【周南マリコム（株）　様分】</t>
  </si>
  <si>
    <t>中国特殊（株）</t>
  </si>
  <si>
    <t>周南市大字久米３０７８番地の１</t>
  </si>
  <si>
    <t>【中国特殊（株）　様分】</t>
  </si>
  <si>
    <t>（株）リライフ</t>
  </si>
  <si>
    <t>【（株）リライフ　様分】</t>
  </si>
  <si>
    <t>（株）図書館流通センター</t>
  </si>
  <si>
    <t>【（株）図書館流通センター　様分】</t>
  </si>
  <si>
    <t>周南市新地３丁目５番１８号</t>
  </si>
  <si>
    <t>（株）合人社計画研究所</t>
  </si>
  <si>
    <t>広島県広島市中区袋町４番３１号</t>
  </si>
  <si>
    <t>【（株）合人社計画研究所　様分】</t>
  </si>
  <si>
    <t>（株）ビービーディオー・ジェイ・ウェスト</t>
  </si>
  <si>
    <t>福岡県福岡市中央区天神四丁目１－３２</t>
  </si>
  <si>
    <t>【（株）ビービーディオー・ジェイ・ウェスト北九州支店　様分】</t>
  </si>
  <si>
    <t>（株）Ｅ－ＳＹＳＴＥＭ</t>
  </si>
  <si>
    <t>福岡県福岡市博多区対馬小路１－２１</t>
  </si>
  <si>
    <t>【（株）Ｅ－ＳＹＳＴＥＭ広島支店　様分】</t>
  </si>
  <si>
    <t>（株）システムディ</t>
  </si>
  <si>
    <t>京都府京都市中京区烏丸通三条上る場之町６０３番地</t>
  </si>
  <si>
    <t>【（株）システムディ　様分】</t>
  </si>
  <si>
    <t>山口県東部森林組合</t>
  </si>
  <si>
    <t>山口県岩国市周東町下久原１０３８番地１</t>
  </si>
  <si>
    <t>【山口県東部森林組合　周南事業本部　様分】</t>
  </si>
  <si>
    <t>シチズンＴＩＣ（株）</t>
  </si>
  <si>
    <t>東京都小金井市前原町５－６－１２</t>
  </si>
  <si>
    <t>【シチズンＴＩＣ（株）　大阪支店　様分】</t>
  </si>
  <si>
    <t>徳山船用品（株）</t>
  </si>
  <si>
    <t>周南市千代田町４番２号</t>
  </si>
  <si>
    <t>【徳山船用品（株）　様分】</t>
  </si>
  <si>
    <t>周南総合リサイクル（株）</t>
  </si>
  <si>
    <t>周南市大字久米１１４１番地の１</t>
  </si>
  <si>
    <t>【周南総合リサイクル（株）　様分】</t>
  </si>
  <si>
    <t>湯野電気工事（株）</t>
  </si>
  <si>
    <t>周南市大字戸田１５４１番地の３</t>
  </si>
  <si>
    <t>【湯野電気工事（株）　様分】</t>
  </si>
  <si>
    <t>（株）ジェクト</t>
  </si>
  <si>
    <t>島根県松江市浜佐田町９３９番地３</t>
  </si>
  <si>
    <t>【（株）ジェクト　福山営業所　様分】</t>
  </si>
  <si>
    <t>アイプランナー</t>
  </si>
  <si>
    <t>周南市大字徳山５８６７－４０４</t>
  </si>
  <si>
    <t>【アイプランナー　様分】</t>
  </si>
  <si>
    <t>（株）三保設備</t>
  </si>
  <si>
    <t>周南市大字久米３０３７番地の３</t>
  </si>
  <si>
    <t>【（株）三保設備　様分】</t>
  </si>
  <si>
    <t>クボタ環境エンジニアリング（株）</t>
  </si>
  <si>
    <t>東京都中央区京橋２丁目１－３</t>
  </si>
  <si>
    <t>【クボタ環境エンジニアリング（株）中国支店　様分】</t>
  </si>
  <si>
    <t>（株）森田鉄工所</t>
  </si>
  <si>
    <t>埼玉県幸手市大字上吉羽２１００－３３</t>
  </si>
  <si>
    <t>【（株）森田鉄工所広島営業所　様分】</t>
  </si>
  <si>
    <t>日進測量（株）</t>
  </si>
  <si>
    <t>岡山県岡山市中区清水３６６－２</t>
  </si>
  <si>
    <t>【日進測量（株）　様分】</t>
  </si>
  <si>
    <t>日本電技（株）</t>
  </si>
  <si>
    <t>【日本電技（株）山口営業所　様分】</t>
  </si>
  <si>
    <t>東芝ライテック（株）</t>
  </si>
  <si>
    <t>神奈川県横須賀市船越町一丁目２０１番１</t>
  </si>
  <si>
    <t>【東芝ライテック（株）中国営業所　様分】</t>
  </si>
  <si>
    <t>（株）中電工</t>
  </si>
  <si>
    <t>広島県広島市中区小網町６－１２</t>
  </si>
  <si>
    <t>【（株）中電工山口東部支社　様分】</t>
  </si>
  <si>
    <t>（株）アコード</t>
  </si>
  <si>
    <t>【（株）アコード　様分】</t>
  </si>
  <si>
    <t>（株）猪原商会</t>
  </si>
  <si>
    <t>広島県広島市中区大手町３丁目６番１号</t>
  </si>
  <si>
    <t>【（株）猪原商会山口営業所　様分】</t>
  </si>
  <si>
    <t>日本通信紙（株）</t>
  </si>
  <si>
    <t>東京都文京区向丘１－１３－１　４階</t>
  </si>
  <si>
    <t>【日本通信紙（株）広島支店　様分】</t>
  </si>
  <si>
    <t>ヤンマーエネルギーシステム（株）</t>
  </si>
  <si>
    <t>大阪府大阪市北区茶屋町１番３２号</t>
  </si>
  <si>
    <t>【ヤンマーエネルギーシステム（株）山口営業所　様分】</t>
  </si>
  <si>
    <t>鎌長製衡（株）</t>
  </si>
  <si>
    <t>香川県高松市牟礼町牟礼２２４６番地</t>
  </si>
  <si>
    <t>【鎌長製衡（株）九州支店　様分】</t>
  </si>
  <si>
    <t>広島県広島市中区小町４番３３号</t>
  </si>
  <si>
    <t>ＰＦＩ学校空調周南（株）</t>
  </si>
  <si>
    <t>周南市代々木通り二丁目１２番地</t>
  </si>
  <si>
    <t>【ＰＦＩ学校空調周南（株）　様分】</t>
  </si>
  <si>
    <t>（有）福永商会</t>
  </si>
  <si>
    <t>山口市古熊二丁目１番２号</t>
  </si>
  <si>
    <t>【（有）福永商会　様分】</t>
  </si>
  <si>
    <t>河村商会</t>
  </si>
  <si>
    <t>周南市古泉二丁目１０－１</t>
  </si>
  <si>
    <t>【河村商会　様分】</t>
  </si>
  <si>
    <t>（株）周南スポーツ</t>
  </si>
  <si>
    <t>周南市福川南町２－３</t>
  </si>
  <si>
    <t>【（株）周南スポーツ　様分】</t>
  </si>
  <si>
    <t>セントラル空調（株）</t>
  </si>
  <si>
    <t>周南市大字栗屋字奈切５０番５３</t>
  </si>
  <si>
    <t>【セントラル空調（株）　様分】</t>
  </si>
  <si>
    <t>（株）名豊</t>
  </si>
  <si>
    <t>愛知県名古屋市中区松原二丁目２番３３号</t>
  </si>
  <si>
    <t>【（株）名豊　様分】</t>
  </si>
  <si>
    <t>（株）沼田ヤンマー商会</t>
  </si>
  <si>
    <t>山口県柳井市柳井１５０番地６０</t>
  </si>
  <si>
    <t>【（株）沼田ヤンマー商会　様分】</t>
  </si>
  <si>
    <t>（株）日立産機システム</t>
  </si>
  <si>
    <t>東京都千代田区外神田一丁目５番１号</t>
  </si>
  <si>
    <t>【（株）日立産機システム中国支社　様分】</t>
  </si>
  <si>
    <t>（株）ムラシゲスポーツ</t>
  </si>
  <si>
    <t>周南市岐南町８番１８号</t>
  </si>
  <si>
    <t>【（株）ムラシゲスポーツ　様分】</t>
  </si>
  <si>
    <t>徳機電設（株）</t>
  </si>
  <si>
    <t>周南市港町６番３６号</t>
  </si>
  <si>
    <t>【徳機電設（株）　様分】</t>
  </si>
  <si>
    <t>社会福祉法人　周陽会</t>
  </si>
  <si>
    <t>周南市周陽２丁目８－２８</t>
  </si>
  <si>
    <t>【社会就労センターセルプ周陽　様分】</t>
  </si>
  <si>
    <t>周南市周陽２－８－２８</t>
  </si>
  <si>
    <t>【社会就労センターセルプ新南陽　様分】</t>
  </si>
  <si>
    <t>【社会就労センターセルプ桜木　様分】</t>
  </si>
  <si>
    <t>中国芝浦電子（株）</t>
  </si>
  <si>
    <t>山口県山口市宝町１番７６号</t>
  </si>
  <si>
    <t>【中国芝浦電子（株）周南営業所　様分】</t>
  </si>
  <si>
    <t>システム計装（株）</t>
  </si>
  <si>
    <t>広島県広島市中区本川町２丁目２番２２号</t>
  </si>
  <si>
    <t>【システム計装（株）　様分】</t>
  </si>
  <si>
    <t>（株）三知周南</t>
  </si>
  <si>
    <t>周南市大字櫛ヶ浜５２４番地の５</t>
  </si>
  <si>
    <t>【（株）三知周南　様分】</t>
  </si>
  <si>
    <t>山口県山口市小郡下郷２１３９番地</t>
  </si>
  <si>
    <t>（有）笠井工業</t>
  </si>
  <si>
    <t>周南市大字樋口８５０番地の４</t>
  </si>
  <si>
    <t>【（有）笠井工業　様分】</t>
  </si>
  <si>
    <t>（株）アンドアイ</t>
  </si>
  <si>
    <t>愛知県豊橋市中柴町１２番地</t>
  </si>
  <si>
    <t>【（株）アンドアイ　様分】</t>
  </si>
  <si>
    <t>（株）会議録研究所</t>
  </si>
  <si>
    <t>東京都新宿区市谷砂土原町一丁目２番地３４</t>
  </si>
  <si>
    <t>【（株）会議録研究所　様分】</t>
  </si>
  <si>
    <t>（株）日本レジャーチャンネル</t>
  </si>
  <si>
    <t>東京都港区六本木５－１６－７</t>
  </si>
  <si>
    <t>【（株）日本レジャーチャンネル　様分】</t>
  </si>
  <si>
    <t>北日本コンピューターサービス（株）</t>
  </si>
  <si>
    <t>秋田県秋田市南通築地１５番３２号</t>
  </si>
  <si>
    <t>【北日本コンピューターサービス（株）　様分】</t>
  </si>
  <si>
    <t>（株）荏原製作所</t>
  </si>
  <si>
    <t>東京都大田区羽田旭町１１番１号</t>
  </si>
  <si>
    <t>【（株）荏原製作所中国支社　様分】</t>
  </si>
  <si>
    <t>表示灯（株）</t>
  </si>
  <si>
    <t>愛知県名古屋市中村区名駅４－２－１１</t>
  </si>
  <si>
    <t>【表示灯（株）広島支店　様分】</t>
  </si>
  <si>
    <t>（株）中央ジオマチックス</t>
  </si>
  <si>
    <t>東京都板橋区舟渡３丁目１５番２２号</t>
  </si>
  <si>
    <t>【（株）中央ジオマチックス広島営業所　様分】</t>
  </si>
  <si>
    <t>徳山計量器（株）</t>
  </si>
  <si>
    <t>【徳山計量器（株）　様分】</t>
  </si>
  <si>
    <t>ゼオン山口（株）</t>
  </si>
  <si>
    <t>周南市那智町２番１号</t>
  </si>
  <si>
    <t>【ゼオン山口（株）　様分】</t>
  </si>
  <si>
    <t>睦美マイクロ（株）</t>
  </si>
  <si>
    <t>山口県下松市大字東豊井１３６４番地</t>
  </si>
  <si>
    <t>【睦美マイクロ（株）周南営業所　様分】</t>
  </si>
  <si>
    <t>（株）カワナミ</t>
  </si>
  <si>
    <t>山口県下松市葉山２丁目９０４－２２</t>
  </si>
  <si>
    <t>【（株）カワナミ　様分】</t>
  </si>
  <si>
    <t>（有）三装</t>
  </si>
  <si>
    <t>周南市大字徳山６６７６番地の１４</t>
  </si>
  <si>
    <t>【（有）三装　様分】</t>
  </si>
  <si>
    <t>（株）レンタルのニッケン</t>
  </si>
  <si>
    <t>東京都港区東新橋一丁目９番１号</t>
  </si>
  <si>
    <t>【（株）レンタルのニッケン山口営業所　様分】</t>
  </si>
  <si>
    <t>（有）ススマタクシー</t>
  </si>
  <si>
    <t>周南市大字須々万本郷６７２番地の１４</t>
  </si>
  <si>
    <t>【（有）ススマタクシー　様分】</t>
  </si>
  <si>
    <t>社会福祉法人　周南市社会福祉協議会</t>
  </si>
  <si>
    <t>周南市速玉町３番１７号</t>
  </si>
  <si>
    <t>【社会福祉法人　周南市社会福祉協議会　様分】</t>
  </si>
  <si>
    <t>ＳＢテクノロジー（株）</t>
  </si>
  <si>
    <t>東京都新宿区新宿六丁目２７番３０号</t>
  </si>
  <si>
    <t>【ＳＢテクノロジー（株）　様分】</t>
  </si>
  <si>
    <t>山一電設（株）</t>
  </si>
  <si>
    <t>周南市権現町４番１０号</t>
  </si>
  <si>
    <t>【山一電設（株）　様分】</t>
  </si>
  <si>
    <t>（株）田中工業</t>
  </si>
  <si>
    <t>周南市大字清尾１９４－１</t>
  </si>
  <si>
    <t>【（株）田中工業　様分】</t>
  </si>
  <si>
    <t>山口県薬業（株）</t>
  </si>
  <si>
    <t>山口県山口市朝田１０５０番地１</t>
  </si>
  <si>
    <t>【山口県薬業（株）　様分】</t>
  </si>
  <si>
    <t>藤システムズ（株）</t>
  </si>
  <si>
    <t>広島県広島市西区中広町二丁目２２番３号</t>
  </si>
  <si>
    <t>【藤システムズ（株）　様分】</t>
  </si>
  <si>
    <t>（有）環境造形</t>
  </si>
  <si>
    <t>周南市古泉三丁目８番２５号</t>
  </si>
  <si>
    <t>【（有）環境造形　様分】</t>
  </si>
  <si>
    <t>（株）センビ</t>
  </si>
  <si>
    <t>広島県広島市西区庚午南二丁目３３番２４号</t>
  </si>
  <si>
    <t>【（株）センビ　様分】</t>
  </si>
  <si>
    <t>千代田興産（株）</t>
  </si>
  <si>
    <t>福岡市中央区白金２丁目５－１６</t>
  </si>
  <si>
    <t>【千代田興産（株）本社営業統括部　様分】</t>
  </si>
  <si>
    <t>三菱電機（株）</t>
  </si>
  <si>
    <t>【三菱電機（株）中国支社　様分】</t>
  </si>
  <si>
    <t>（株）ＪＥＣＣ</t>
  </si>
  <si>
    <t>東京都千代田区丸の内三丁目４番１号</t>
  </si>
  <si>
    <t>【（株）ＪＥＣＣ　様分】</t>
  </si>
  <si>
    <t>（株）東京久栄</t>
  </si>
  <si>
    <t>東京都千代田区岩本町２－４－２</t>
  </si>
  <si>
    <t>【（株）東京久栄広島営業所　様分】</t>
  </si>
  <si>
    <t>（株）日立システムズ</t>
  </si>
  <si>
    <t>東京都品川区大崎一丁目２番１号</t>
  </si>
  <si>
    <t>【（株）日立システムズ山口支店　様分】</t>
  </si>
  <si>
    <t>水ｉｎｇエンジニアリング（株）</t>
  </si>
  <si>
    <t>【水ｉｎｇエンジニアリング（株）中国営業所　様分】</t>
  </si>
  <si>
    <t>安田金属（株）</t>
  </si>
  <si>
    <t>広島県廿日市市木材港北４番６０号</t>
  </si>
  <si>
    <t>【安田金属（株）　様分】</t>
  </si>
  <si>
    <t>丸善雄松堂（株）</t>
  </si>
  <si>
    <t>【丸善雄松堂（株）広島支店　様分】</t>
  </si>
  <si>
    <t>（株）アットワーク</t>
  </si>
  <si>
    <t>【（株）アットワーク　様分】</t>
  </si>
  <si>
    <t>ＴＯＰＰＡＮ（株）</t>
  </si>
  <si>
    <t>東京都台東区台東１丁目５番１号</t>
  </si>
  <si>
    <t>【ＴＯＰＰＡＮ（株）山口営業所　様分】</t>
  </si>
  <si>
    <t>福川第一交通（株）</t>
  </si>
  <si>
    <t>周南市浜田１丁目３番１号</t>
  </si>
  <si>
    <t>【福川第一交通（株）　様分】</t>
  </si>
  <si>
    <t>第一交通（株）</t>
  </si>
  <si>
    <t>周南市西松原四丁目２番４号</t>
  </si>
  <si>
    <t>【第一交通（株）　様分】</t>
  </si>
  <si>
    <t>誠和工機（株）</t>
  </si>
  <si>
    <t>周南市古市一丁目１３番１５号</t>
  </si>
  <si>
    <t>【誠和工機（株）　様分】</t>
  </si>
  <si>
    <t>東京都千代田区丸の内一丁目５番１号</t>
  </si>
  <si>
    <t>（株）ふじたプリント社</t>
  </si>
  <si>
    <t>周南市大字久米３９１８番地</t>
  </si>
  <si>
    <t>【（株）ふじたプリント社　様分】</t>
  </si>
  <si>
    <t>近藤商事（株）</t>
  </si>
  <si>
    <t>山口県下松市中島町二丁目１番４５号</t>
  </si>
  <si>
    <t>【近藤商事（株）　様分】</t>
  </si>
  <si>
    <t>（株）テレフォーム</t>
  </si>
  <si>
    <t>【（株）テレフォーム　様分】</t>
  </si>
  <si>
    <t>（株）徳山給食センター</t>
  </si>
  <si>
    <t>周南市栗屋開作北８２３番地４</t>
  </si>
  <si>
    <t>【（株）徳山給食センター　様分】</t>
  </si>
  <si>
    <t>（株）シンフォニー</t>
  </si>
  <si>
    <t>周南市みなみ銀座２丁目２４番地</t>
  </si>
  <si>
    <t>【（株）シンフォニー　様分】</t>
  </si>
  <si>
    <t>（株）トライグループ</t>
  </si>
  <si>
    <t>大阪府大阪市中央区南本町三丁目６番１４号</t>
  </si>
  <si>
    <t>【（株）トライグループ　様分】</t>
  </si>
  <si>
    <t>富士フイルムビジネスイノベーション   ジャパン（株）</t>
  </si>
  <si>
    <t>東京都江東区豊洲二丁目２番１号</t>
  </si>
  <si>
    <t>【富士フイルムビジネスイノベーション   ジャパン（株）山口支社　様分】</t>
  </si>
  <si>
    <t>（株）ぎょうせい</t>
  </si>
  <si>
    <t>【（株）ぎょうせい中国支社　様分】</t>
  </si>
  <si>
    <t>小山（株）</t>
  </si>
  <si>
    <t>奈良県奈良市大森町４７番地の３</t>
  </si>
  <si>
    <t>【小山（株）山口出張所　様分】</t>
  </si>
  <si>
    <t>エーアイシー（株）</t>
  </si>
  <si>
    <t>【エーアイシー（株）　様分】</t>
  </si>
  <si>
    <t>日本光電工業（株）</t>
  </si>
  <si>
    <t>東京都新宿区西落合一丁目３１番４号</t>
  </si>
  <si>
    <t>【日本光電工業（株）中国支店　様分】</t>
  </si>
  <si>
    <t>八千代エンジニヤリング（株）</t>
  </si>
  <si>
    <t>【八千代エンジニヤリング（株）山口事務所　様分】</t>
  </si>
  <si>
    <t>（株）エフォートシステム</t>
  </si>
  <si>
    <t>広島県広島市中区舟入川口町２１－７</t>
  </si>
  <si>
    <t>【（株）エフォートシステム　様分】</t>
  </si>
  <si>
    <t>古河産機システムズ（株）</t>
  </si>
  <si>
    <t>東京都千代田区大手町２－６－４</t>
  </si>
  <si>
    <t>【古河産機システムズ（株）九州支店　様分】</t>
  </si>
  <si>
    <t>（株）ダスキンせらい</t>
  </si>
  <si>
    <t>山口県光市浅江一丁目１２番１２号</t>
  </si>
  <si>
    <t>【（株）ダスキンせらいダスキン光井支店　様分】</t>
  </si>
  <si>
    <t>（株）新星工業社</t>
  </si>
  <si>
    <t>広島県広島市南区宇品海岸三丁目８番６０号</t>
  </si>
  <si>
    <t>【（株）新星工業社徳山営業所　様分】</t>
  </si>
  <si>
    <t>（株）渡辺写真機店</t>
  </si>
  <si>
    <t>周南市銀座一丁目８番地銀座センタービル１階</t>
  </si>
  <si>
    <t>【（株）渡辺写真機店　様分】</t>
  </si>
  <si>
    <t>（株）サンネット</t>
  </si>
  <si>
    <t>広島県広島市中区袋町４番２１号</t>
  </si>
  <si>
    <t>【（株）サンネット　様分】</t>
  </si>
  <si>
    <t>（株）セイエル</t>
  </si>
  <si>
    <t>【（株）セイエル周南営業所　様分】</t>
  </si>
  <si>
    <t>エヌ・ティ・ティ・スマートコネクト（株）</t>
  </si>
  <si>
    <t>大阪市北区大深町３番１号</t>
  </si>
  <si>
    <t>【エヌ・ティ・ティ・スマートコネクト（株）　様分】</t>
  </si>
  <si>
    <t>ＮＴＴ―ＡＴエムタック（株）</t>
  </si>
  <si>
    <t>東京都新宿区西新宿三丁目２０番２号</t>
  </si>
  <si>
    <t>【ＮＴＴ―ＡＴエムタック（株）　様分】</t>
  </si>
  <si>
    <t>（株）ＮＸワンビシアーカイブズ</t>
  </si>
  <si>
    <t>東京都港区虎ノ門４－１－２８</t>
  </si>
  <si>
    <t>【（株）ＮＸワンビシアーカイブズ九州支店　様分】</t>
  </si>
  <si>
    <t>（株）アップロード</t>
  </si>
  <si>
    <t>広島県広島市中区加古町１４番１－３０３号</t>
  </si>
  <si>
    <t>【（株）アップロード　様分】</t>
  </si>
  <si>
    <t>（株）ＮＴＴデータ中国</t>
  </si>
  <si>
    <t>広島県広島市南区比治山本町１１番２０号</t>
  </si>
  <si>
    <t>【（株）ＮＴＴデータ中国　様分】</t>
  </si>
  <si>
    <t>富士事務器（株）</t>
  </si>
  <si>
    <t>周南市みなみ銀座２丁目２８番地</t>
  </si>
  <si>
    <t>【富士事務器（株）　様分】</t>
  </si>
  <si>
    <t>（株）ＮＴＴファシリティーズ</t>
  </si>
  <si>
    <t>東京都港区芝浦三丁目４番１号</t>
  </si>
  <si>
    <t>【（株）ＮＴＴファシリティーズ中国支店　様分】</t>
  </si>
  <si>
    <t>（株）ウォーターエージェンシー</t>
  </si>
  <si>
    <t>東京都新宿区東五軒町３番２５号</t>
  </si>
  <si>
    <t>【（株）ウォーターエージェンシー山口オペ レーションセンター　様分】</t>
  </si>
  <si>
    <t>（有）チャーミングアート</t>
  </si>
  <si>
    <t>周南市大字久米田中東３１２５－８</t>
  </si>
  <si>
    <t>【（有）チャーミングアート　様分】</t>
  </si>
  <si>
    <t>（株）広島情報シンフォニー</t>
  </si>
  <si>
    <t>広島県広島市東区牛田新町二丁目２番１号</t>
  </si>
  <si>
    <t>【（株）広島情報シンフォニー　様分】</t>
  </si>
  <si>
    <t>（株）三知</t>
  </si>
  <si>
    <t>山口県光市虹ヶ浜三丁目４番８号</t>
  </si>
  <si>
    <t>【（株）三知　様分】</t>
  </si>
  <si>
    <t>（株）内田洋行</t>
  </si>
  <si>
    <t>東京都中央区新川２丁目４番７号</t>
  </si>
  <si>
    <t>【（株）内田洋行大阪支店　様分】</t>
  </si>
  <si>
    <t>（株）横山商会</t>
  </si>
  <si>
    <t>周南市久米中央四丁目６－７</t>
  </si>
  <si>
    <t>【（株）横山商会　様分】</t>
  </si>
  <si>
    <t>（有）梅田モータース</t>
  </si>
  <si>
    <t>周南市新地町５番６号</t>
  </si>
  <si>
    <t>【（有）梅田モータース　様分】</t>
  </si>
  <si>
    <t>（株）エネコム</t>
  </si>
  <si>
    <t>広島県広島市中区大手町二丁目１１番１０号</t>
  </si>
  <si>
    <t>【（株）エネコム　様分】</t>
  </si>
  <si>
    <t>（株）あんしんサポート</t>
  </si>
  <si>
    <t>福岡県福岡市城南区飯倉１－６－２５</t>
  </si>
  <si>
    <t>【（株）あんしんサポート　様分】</t>
  </si>
  <si>
    <t>（株）コア</t>
  </si>
  <si>
    <t>山口市中園町７番４０号</t>
  </si>
  <si>
    <t>【（株）コア　様分】</t>
  </si>
  <si>
    <t>（株）ＴＳＳ</t>
  </si>
  <si>
    <t>福岡県福岡市博多区東光寺町２丁目１番８号</t>
  </si>
  <si>
    <t>【（株）ＴＳＳ　様分】</t>
  </si>
  <si>
    <t>（株）ダック</t>
  </si>
  <si>
    <t>周南市櫛ヶ浜１２５番地</t>
  </si>
  <si>
    <t>【（株）ダック　様分】</t>
  </si>
  <si>
    <t>西日本リネンサプライ（株）</t>
  </si>
  <si>
    <t>広島県安芸郡海田町南つくも町１３番３５号</t>
  </si>
  <si>
    <t>【西日本リネンサプライ（株）リースキン周南支店　様分】</t>
  </si>
  <si>
    <t>（有）エーワン車輌</t>
  </si>
  <si>
    <t>周南市大字鹿野下１３９３番地の３</t>
  </si>
  <si>
    <t>【（有）エーワン車輌　様分】</t>
  </si>
  <si>
    <t>エフエム周南（株）</t>
  </si>
  <si>
    <t>周南市大字久米３９１８</t>
  </si>
  <si>
    <t>【エフエム周南（株）　様分】</t>
  </si>
  <si>
    <t>（株）正木工務店</t>
  </si>
  <si>
    <t>周南市大字徳山６７７９番地の２２</t>
  </si>
  <si>
    <t>【（株）正木工務店　様分】</t>
  </si>
  <si>
    <t>ＮＥＣネッツエスアイ（株）</t>
  </si>
  <si>
    <t>東京都港区芝浦三丁目９番１４号</t>
  </si>
  <si>
    <t>【ＮＥＣネッツエスアイ（株）山口営業所　様分】</t>
  </si>
  <si>
    <t>福井コンピュータ（株）</t>
  </si>
  <si>
    <t>福井県坂井市丸岡町磯部福庄第５号６号</t>
  </si>
  <si>
    <t>【福井コンピュータ（株）　様分】</t>
  </si>
  <si>
    <t>（有）山口エアテック</t>
  </si>
  <si>
    <t>防府市仁井令９１９－８</t>
  </si>
  <si>
    <t>【（有）山口エアテック　様分】</t>
  </si>
  <si>
    <t>扶桑電通（株）</t>
  </si>
  <si>
    <t>東京都中央区築地五丁目４番１８号</t>
  </si>
  <si>
    <t>【扶桑電通（株）周南営業所　様分】</t>
  </si>
  <si>
    <t>伊藤忠テクノソリューションズ（株）</t>
  </si>
  <si>
    <t>東京都港区虎ノ門四丁目１番１号</t>
  </si>
  <si>
    <t>【伊藤忠テクノソリューションズ（株）中国営業部　様分】</t>
  </si>
  <si>
    <t>（株）明電エンジニアリング</t>
  </si>
  <si>
    <t>東京都品川区大崎五丁目５番５号</t>
  </si>
  <si>
    <t>【（株）明電エンジニアリング山口営業所　様分】</t>
  </si>
  <si>
    <t>（株）特殊ガス商会</t>
  </si>
  <si>
    <t>山口県宇部市西梶返２丁目２番７号</t>
  </si>
  <si>
    <t>【（株）特殊ガス商会　様分】</t>
  </si>
  <si>
    <t>富士通ネットワークソリューションズ（株）</t>
  </si>
  <si>
    <t>神奈川県川崎市幸区大宮町１番地５</t>
  </si>
  <si>
    <t>【富士通ネットワークソリューションズ（株）中国事業所　様分】</t>
  </si>
  <si>
    <t>日本防蝕工業（株）</t>
  </si>
  <si>
    <t>東京都大田区南蒲田一丁目２１番１２号</t>
  </si>
  <si>
    <t>【日本防蝕工業（株）中国支店　様分】</t>
  </si>
  <si>
    <t>メタウォーターサービス（株）</t>
  </si>
  <si>
    <t>【メタウォーターサービス（株）事業推進本部九州営業部　様分】</t>
  </si>
  <si>
    <t>日本トーター（株）</t>
  </si>
  <si>
    <t>東京都港区港南二丁目１６番１号</t>
  </si>
  <si>
    <t>【日本トーター（株）　様分】</t>
  </si>
  <si>
    <t>広島和光（株）</t>
  </si>
  <si>
    <t>【広島和光（株）徳山営業所　様分】</t>
  </si>
  <si>
    <t>（株）乙媛印刷社</t>
  </si>
  <si>
    <t>（有）オートサービス倉冨</t>
  </si>
  <si>
    <t>周南市大字鹿野上２８１３番地</t>
  </si>
  <si>
    <t>【（有）オートサービス倉冨　様分】</t>
  </si>
  <si>
    <t>（株）日本水泳振興会</t>
  </si>
  <si>
    <t>東京都中野区東中野三丁目１８番１２号</t>
  </si>
  <si>
    <t>【（株）日本水泳振興会　西日本支店　様分】</t>
  </si>
  <si>
    <t>清水プロパン（株）</t>
  </si>
  <si>
    <t>周南市古泉一丁目１１番１７号</t>
  </si>
  <si>
    <t>【清水プロパン（株）　様分】</t>
  </si>
  <si>
    <t>（株）片岡計測器サービス</t>
  </si>
  <si>
    <t>山口県山口市朝田５４１番地１</t>
  </si>
  <si>
    <t>【（株）片岡計測器サービス　様分】</t>
  </si>
  <si>
    <t>中国電設工業（株）</t>
  </si>
  <si>
    <t>広島県広島市中区千田町３－１０－５</t>
  </si>
  <si>
    <t>【中国電設工業（株）山口支店　様分】</t>
  </si>
  <si>
    <t>（株）ＪＰＦ</t>
  </si>
  <si>
    <t>東京都千代田区富士見二丁目４番１１号</t>
  </si>
  <si>
    <t>【（株）ＪＰＦ　様分】</t>
  </si>
  <si>
    <t>第一法規（株）</t>
  </si>
  <si>
    <t>東京都港区南青山二丁目１１番１７号</t>
  </si>
  <si>
    <t>【第一法規（株）　様分】</t>
  </si>
  <si>
    <t>ＨＡＲＶＥＹ（株）</t>
  </si>
  <si>
    <t>愛知県名古屋市昭和区阿由知通一丁目５番３号</t>
  </si>
  <si>
    <t>【ＨＡＲＶＥＹ（株）　様分】</t>
  </si>
  <si>
    <t>セコム（株）</t>
  </si>
  <si>
    <t>東京都渋谷区神宮前一丁目５番１号</t>
  </si>
  <si>
    <t>【セコム（株）　様分】</t>
  </si>
  <si>
    <t>日本電気（株）</t>
  </si>
  <si>
    <t>東京都港区芝五丁目７番１号</t>
  </si>
  <si>
    <t>【日本電気（株）中国支社　様分】</t>
  </si>
  <si>
    <t>西岡建設（株）</t>
  </si>
  <si>
    <t>【西岡建設（株）　様分】</t>
  </si>
  <si>
    <t>三谷コンピュータ（株）</t>
  </si>
  <si>
    <t>福井県坂井市丸岡町熊堂第３号７－１－１３</t>
  </si>
  <si>
    <t>【三谷コンピュータ（株）　様分】</t>
  </si>
  <si>
    <t>一般財団法人周南観光コンベンション協会</t>
  </si>
  <si>
    <t>周南市みなみ銀座１丁目２６番地</t>
  </si>
  <si>
    <t>【一般財団法人周南観光コンベンション協会　様分】</t>
  </si>
  <si>
    <t>（株）協和コンサルタンツ</t>
  </si>
  <si>
    <t>東京都渋谷区笹塚一丁目６２番１１号</t>
  </si>
  <si>
    <t>【（株）協和コンサルタンツ山口営業所　様分】</t>
  </si>
  <si>
    <t>（有）堀事務所</t>
  </si>
  <si>
    <t>下松市清瀬町１丁目４番８号</t>
  </si>
  <si>
    <t>【（有）堀事務所ＴＩＮＹ　ＢＲＯＷＮ　様分】</t>
  </si>
  <si>
    <t>（株）徳山マリン</t>
  </si>
  <si>
    <t>周南市大字大島１３２番地</t>
  </si>
  <si>
    <t>【（株）徳山マリン　様分】</t>
  </si>
  <si>
    <t>光東（株）</t>
  </si>
  <si>
    <t>山口県下松市東海岸通り１番７号</t>
  </si>
  <si>
    <t>【光東（株）　様分】</t>
  </si>
  <si>
    <t>トヨタエルアンドエフ山口（株）</t>
  </si>
  <si>
    <t>山口県防府市大字植松４９２番地</t>
  </si>
  <si>
    <t>【トヨタエルアンドエフ山口（株）　様分】</t>
  </si>
  <si>
    <t>（有）原田土木</t>
  </si>
  <si>
    <t>周南市大字呼坂２４４７－１９</t>
  </si>
  <si>
    <t>【（有）原田土木　様分】</t>
  </si>
  <si>
    <t>（株）ＴＲＵＣＫ－ＯＮＥ</t>
  </si>
  <si>
    <t>山口県下松市生野屋南三丁目３番４０号</t>
  </si>
  <si>
    <t>【（株）ＴＲＵＣＫ－ＯＮＥ　様分】</t>
  </si>
  <si>
    <t>（株）ウィット</t>
  </si>
  <si>
    <t>大阪府高槻市城北町１丁目１４－１７－５０１</t>
  </si>
  <si>
    <t>【（株）ウィット　様分】</t>
  </si>
  <si>
    <t>西日本電業（株）</t>
  </si>
  <si>
    <t>【西日本電業（株）　様分】</t>
  </si>
  <si>
    <t>（株）クマヒラセキュリティ</t>
  </si>
  <si>
    <t>広島市南区宇品神田五丁目２３番２０号</t>
  </si>
  <si>
    <t>【（株）クマヒラセキュリティ徳山営業所　様分】</t>
  </si>
  <si>
    <t>（株）河合楽器製作所</t>
  </si>
  <si>
    <t>静岡県浜松市中区寺島町２００番地</t>
  </si>
  <si>
    <t>【（株）河合楽器製作所山口ショップ　様分】</t>
  </si>
  <si>
    <t>（有）熊毛自動車</t>
  </si>
  <si>
    <t>周南市大字原１１９番地の１</t>
  </si>
  <si>
    <t>【（有）熊毛自動車　様分】</t>
  </si>
  <si>
    <t>テルウェル西日本（株）</t>
  </si>
  <si>
    <t>大阪府大阪市中央区森ノ宮中央一丁目７番１２号</t>
  </si>
  <si>
    <t>【テルウェル西日本（株）中国支店　様分】</t>
  </si>
  <si>
    <t>（株）こっこー</t>
  </si>
  <si>
    <t>広島県呉市広多賀谷１丁目９番３０号</t>
  </si>
  <si>
    <t>【（株）こっこー　様分】</t>
  </si>
  <si>
    <t>河口建設（有）</t>
  </si>
  <si>
    <t>周南市大字樋口１１４０</t>
  </si>
  <si>
    <t>【河口建設（有）　様分】</t>
  </si>
  <si>
    <t>日本ビルコン（株）</t>
  </si>
  <si>
    <t>東京都墨田区立川二丁目１１番１０号</t>
  </si>
  <si>
    <t>【日本ビルコン（株）中四国支社　様分】</t>
  </si>
  <si>
    <t>フジ地中情報（株）</t>
  </si>
  <si>
    <t>東京都港区海岸三丁目２０番２０号</t>
  </si>
  <si>
    <t>【フジ地中情報（株）広島支店　様分】</t>
  </si>
  <si>
    <t>トータリゼータエンジニアリング（株）</t>
  </si>
  <si>
    <t>【トータリゼータエンジニアリング（株）　様分】</t>
  </si>
  <si>
    <t>（株）ポップス川上</t>
  </si>
  <si>
    <t>周南市本町２丁目２２番地</t>
  </si>
  <si>
    <t>【（株）ポップス川上　様分】</t>
  </si>
  <si>
    <t>富田印刷（株）</t>
  </si>
  <si>
    <t>周南市古泉三丁目９番１５号</t>
  </si>
  <si>
    <t>【富田印刷（株）　様分】</t>
  </si>
  <si>
    <t>日本メンテナスエンジニヤリング（株）</t>
  </si>
  <si>
    <t>大阪府大阪市北区同心一丁目７番１４号</t>
  </si>
  <si>
    <t>（株）ボウサイ</t>
  </si>
  <si>
    <t>周南市大字徳山１０５９０番地の１７</t>
  </si>
  <si>
    <t>【（株）ボウサイ　様分】</t>
  </si>
  <si>
    <t>月島ジェイテクノメンテサービス（株）</t>
  </si>
  <si>
    <t>東京都江東区佐賀一丁目３番７号</t>
  </si>
  <si>
    <t>【月島ジェイテクノメンテサービス（株）九州支店　様分】</t>
  </si>
  <si>
    <t>ダイトー（株）</t>
  </si>
  <si>
    <t>周南市古泉２丁目１８番２３号</t>
  </si>
  <si>
    <t>【ダイトー（株）　様分】</t>
  </si>
  <si>
    <t>共栄産業（株）</t>
  </si>
  <si>
    <t>周南市大字久米３０４２番地４</t>
  </si>
  <si>
    <t>【共栄産業（株）　様分】</t>
  </si>
  <si>
    <t>防長交通（株）</t>
  </si>
  <si>
    <t>周南市松保町７番９号</t>
  </si>
  <si>
    <t>【防長交通（株）　様分】</t>
  </si>
  <si>
    <t>（株）日本管財環境サービス</t>
  </si>
  <si>
    <t>大阪市中央区淡路町三丁目６番３号</t>
  </si>
  <si>
    <t>【（株）日本管財環境サービス中国支店　様分】</t>
  </si>
  <si>
    <t>（有）菅文具店</t>
  </si>
  <si>
    <t>周南市河東町９番１２号</t>
  </si>
  <si>
    <t>【（有）菅文具店　様分】</t>
  </si>
  <si>
    <t>（株）大成自動車整備工場</t>
  </si>
  <si>
    <t>【（株）大成自動車整備工場　様分】</t>
  </si>
  <si>
    <t>月島ジェイアクアサービス機器（株）</t>
  </si>
  <si>
    <t>静岡県掛川市領家１４５０番地</t>
  </si>
  <si>
    <t>【月島ジェイアクアサービス機器（株）西日本営業所　様分】</t>
  </si>
  <si>
    <t>山口空調メンテナンス工業（株）</t>
  </si>
  <si>
    <t>周南市大字栗屋字道貫田１５９番地の６</t>
  </si>
  <si>
    <t>【山口空調メンテナンス工業（株）　様分】</t>
  </si>
  <si>
    <t>ヒビノスペーステック（株）</t>
  </si>
  <si>
    <t>東京都港区海岸二丁目７番７０号</t>
  </si>
  <si>
    <t>【ヒビノスペーステック（株）九州営業所　様分】</t>
  </si>
  <si>
    <t>（株）新生</t>
  </si>
  <si>
    <t>【（株）新生　様分】</t>
  </si>
  <si>
    <t>周南市児玉町二丁目１３番地</t>
  </si>
  <si>
    <t>情報通信機（株）</t>
  </si>
  <si>
    <t>周南市慶万町６番１８号</t>
  </si>
  <si>
    <t>【情報通信機（株）　様分】</t>
  </si>
  <si>
    <t>（株）コトブキ</t>
  </si>
  <si>
    <t>東京都港区浜松町一丁目１４番５号</t>
  </si>
  <si>
    <t>【（株）コトブキ中四国支店　様分】</t>
  </si>
  <si>
    <t>（株）中国四国博報堂</t>
  </si>
  <si>
    <t>広島県広島市中区大手町三丁目７番５号</t>
  </si>
  <si>
    <t>【（株）中国四国博報堂　様分】</t>
  </si>
  <si>
    <t>西戸崎興産（株）</t>
  </si>
  <si>
    <t>福岡県福岡市東区大岳２丁目１番１号</t>
  </si>
  <si>
    <t>【西戸崎興産（株）島根事業所　様分】</t>
  </si>
  <si>
    <t>（株）ＲＫＫＣＳ</t>
  </si>
  <si>
    <t>熊本市中央区九品寺一丁目５番１１号</t>
  </si>
  <si>
    <t>【（株）ＲＫＫＣＳ　様分】</t>
  </si>
  <si>
    <t>（株）エバルス</t>
  </si>
  <si>
    <t>広島県広島市南区大州五丁目２番１０号</t>
  </si>
  <si>
    <t>【（株）エバルス営業本部周南支店　様分】</t>
  </si>
  <si>
    <t>ピツニーボウズジャパン（株）</t>
  </si>
  <si>
    <t>東京都品川区北品川４－７－３５御殿山トラストタワー</t>
  </si>
  <si>
    <t>【ピツニーボウズジャパン（株）福岡支店　様分】</t>
  </si>
  <si>
    <t>日本ツーリストクラブ（株）</t>
  </si>
  <si>
    <t>【日本ツーリストクラブ（株）　様分】</t>
  </si>
  <si>
    <t>岡寺産業（株）</t>
  </si>
  <si>
    <t>周南市月丘町３丁目６番地</t>
  </si>
  <si>
    <t>【岡寺産業（株）　様分】</t>
  </si>
  <si>
    <t>島津システムソリューションズ（株）</t>
  </si>
  <si>
    <t>京都市中京区西ノ京徳大寺町１番地</t>
  </si>
  <si>
    <t>【島津システムソリューションズ（株）   福岡支店　様分】</t>
  </si>
  <si>
    <t>（株）ビークルーエッセ</t>
  </si>
  <si>
    <t>【（株）ビークルーエッセ　様分】</t>
  </si>
  <si>
    <t>（株）ちゅうせき</t>
  </si>
  <si>
    <t>広島県広島市中区紙屋町１丁目４番４号</t>
  </si>
  <si>
    <t>【（株）ちゅうせき徳山営業所　様分】</t>
  </si>
  <si>
    <t>キチナンオートワークス（株）</t>
  </si>
  <si>
    <t>周南市古泉２丁目１５番１号</t>
  </si>
  <si>
    <t>【キチナンオートワークス（株）　様分】</t>
  </si>
  <si>
    <t>（株）ヴァン</t>
  </si>
  <si>
    <t>山口県防府市大字新田８２３番地の１</t>
  </si>
  <si>
    <t>【（株）ヴァン　様分】</t>
  </si>
  <si>
    <t>（株）パスコ</t>
  </si>
  <si>
    <t>東京都目黒区下目黒一丁目７番１号</t>
  </si>
  <si>
    <t>【（株）パスコ山口支店　様分】</t>
  </si>
  <si>
    <t>（有）精文社</t>
  </si>
  <si>
    <t>周南市若宮町１丁目５５番地</t>
  </si>
  <si>
    <t>【（有）精文社　様分】</t>
  </si>
  <si>
    <t>（有）キーセンタータナベ</t>
  </si>
  <si>
    <t>周南市遠石１丁目９－４０</t>
  </si>
  <si>
    <t>【（有）キーセンタータナベ　様分】</t>
  </si>
  <si>
    <t>カルチュア・コンビニエンス・クラブ（株）</t>
  </si>
  <si>
    <t>大阪府枚方市岡東町１２番２号</t>
  </si>
  <si>
    <t>【カルチュア・コンビニエンス・クラブ（株）　様分】</t>
  </si>
  <si>
    <t>旭商事</t>
  </si>
  <si>
    <t>周南市入船町６－２６</t>
  </si>
  <si>
    <t>【旭商事　様分】</t>
  </si>
  <si>
    <t>垣見油化（株）</t>
  </si>
  <si>
    <t>東京都千代田区麹町三丁目２番地５</t>
  </si>
  <si>
    <t>【垣見油化（株）徳山営業所　様分】</t>
  </si>
  <si>
    <t>新川電機（株）</t>
  </si>
  <si>
    <t>広島県広島市中区三川町１０－９</t>
  </si>
  <si>
    <t>【新川電機（株）西中国支社　様分】</t>
  </si>
  <si>
    <t>（有）ケイ・スポーツプランニング</t>
  </si>
  <si>
    <t>周南市大字徳山１５９７番地１</t>
  </si>
  <si>
    <t>【（有）ケイ・スポーツプランニング　様分】</t>
  </si>
  <si>
    <t>（株）ビーイング</t>
  </si>
  <si>
    <t>三重県津市桜橋１丁目３１２番地</t>
  </si>
  <si>
    <t>【（株）ビーイング　様分】</t>
  </si>
  <si>
    <t>長田広告（株）</t>
  </si>
  <si>
    <t>愛知県津島市東柳原町五丁目５番地１</t>
  </si>
  <si>
    <t>【長田広告（株）　様分】</t>
  </si>
  <si>
    <t>（株）ただおザウルス</t>
  </si>
  <si>
    <t>周南市浜田一丁目６－５</t>
  </si>
  <si>
    <t>【（株）ただおザウルス　様分】</t>
  </si>
  <si>
    <t>（株）タダオ</t>
  </si>
  <si>
    <t>周南市浜田一丁目６－３</t>
  </si>
  <si>
    <t>【（株）タダオ　様分】</t>
  </si>
  <si>
    <t>（株）サンキ</t>
  </si>
  <si>
    <t>広島県広島市西区草津港三丁目３番３３号</t>
  </si>
  <si>
    <t>【（株）サンキ周南支店　様分】</t>
  </si>
  <si>
    <t>（株）今津</t>
  </si>
  <si>
    <t>周南市富田新町二丁目７番６号</t>
  </si>
  <si>
    <t>【（株）今津　様分】</t>
  </si>
  <si>
    <t>（有）瀬戸内</t>
  </si>
  <si>
    <t>周南市大字大河内２２６０番地の１</t>
  </si>
  <si>
    <t>【（有）瀬戸内　様分】</t>
  </si>
  <si>
    <t>日清医療食品（株）</t>
  </si>
  <si>
    <t>【日清医療食品（株）中国支店　様分】</t>
  </si>
  <si>
    <t>（株）ムサシ</t>
  </si>
  <si>
    <t>東京都中央区銀座８丁目２０番３６号</t>
  </si>
  <si>
    <t>【（株）ムサシ中四国支店　様分】</t>
  </si>
  <si>
    <t>三和交通（株）</t>
  </si>
  <si>
    <t>周南市大字徳山５６１７－２</t>
  </si>
  <si>
    <t>【三和交通（株）　様分】</t>
  </si>
  <si>
    <t>（株）紀伊國屋書店</t>
  </si>
  <si>
    <t>東京都新宿区新宿三丁目１７番７号</t>
  </si>
  <si>
    <t>【（株）紀伊國屋書店広島営業所　様分】</t>
  </si>
  <si>
    <t>（株）ミッドフォー</t>
  </si>
  <si>
    <t>山口県山口市大内長野５９３番１</t>
  </si>
  <si>
    <t>【（株）ミッドフォー　様分】</t>
  </si>
  <si>
    <t>（株）日立ソリューションズ西日本</t>
  </si>
  <si>
    <t>広島県広島市中区八丁堀３番３３号</t>
  </si>
  <si>
    <t>【（株）日立ソリューションズ西日本　様分】</t>
  </si>
  <si>
    <t>大興電子通信（株）</t>
  </si>
  <si>
    <t>東京都新宿区揚場町２番１号</t>
  </si>
  <si>
    <t>【大興電子通信（株）中国支店山口営業所　様分】</t>
  </si>
  <si>
    <t>（株）ＮＴＴデータ・アイ</t>
  </si>
  <si>
    <t>東京都新宿区揚場町１番１８号</t>
  </si>
  <si>
    <t>【（株）ＮＴＴデータ・アイ　様分】</t>
  </si>
  <si>
    <t>トータルメンテ・周南</t>
  </si>
  <si>
    <t>周南市大字下上５２－７</t>
  </si>
  <si>
    <t>【トータルメンテ・周南　様分】</t>
  </si>
  <si>
    <t>（株）大塚商会</t>
  </si>
  <si>
    <t>東京都千代田区飯田橋二丁目１８番４号</t>
  </si>
  <si>
    <t>【（株）大塚商会広島支店　様分】</t>
  </si>
  <si>
    <t>（株）リクルート</t>
  </si>
  <si>
    <t>東京都千代田区丸の内一丁目９番２号</t>
  </si>
  <si>
    <t>【（株）リクルート　様分】</t>
  </si>
  <si>
    <t>ＴＳＫエンタープライズＤＣ（株）</t>
  </si>
  <si>
    <t>島根県松江市学園南一丁目２番１号</t>
  </si>
  <si>
    <t>【ＴＳＫエンタープライズＤＣ（株）　様分】</t>
  </si>
  <si>
    <t>（株）コーユービジネス</t>
  </si>
  <si>
    <t>大阪市中央区南本町一丁目６番２０号</t>
  </si>
  <si>
    <t>【（株）コーユービジネス広島営業所　様分】</t>
  </si>
  <si>
    <t>（株）常盤商会</t>
  </si>
  <si>
    <t>山口県宇部市新町１２番１号</t>
  </si>
  <si>
    <t>【（株）常盤商会　様分】</t>
  </si>
  <si>
    <t>（株）ゼンリン</t>
  </si>
  <si>
    <t>福岡県北九州市小倉北区室町１丁目１番１号</t>
  </si>
  <si>
    <t>【（株）ゼンリン山口営業所　様分】</t>
  </si>
  <si>
    <t>伊藤産業（株）</t>
  </si>
  <si>
    <t>周南市御山町１－２６</t>
  </si>
  <si>
    <t>【伊藤産業（株）　様分】</t>
  </si>
  <si>
    <t>（株）イー・アール・ジャパン</t>
  </si>
  <si>
    <t>広島県福山市箕沖町１０６番５</t>
  </si>
  <si>
    <t>【（株）イー・アール・ジャパン　様分】</t>
  </si>
  <si>
    <t>（株）鹿野村プランテック</t>
  </si>
  <si>
    <t>周南市新田２丁目７番２７号</t>
  </si>
  <si>
    <t>【（株）鹿野村プランテック　様分】</t>
  </si>
  <si>
    <t>（株）南陽</t>
  </si>
  <si>
    <t>周南市大字夜市２９３９－１</t>
  </si>
  <si>
    <t>【（株）南陽　様分】</t>
  </si>
  <si>
    <t>ヒロナカ工芸</t>
  </si>
  <si>
    <t>周南市河東町４－１５</t>
  </si>
  <si>
    <t>【ヒロナカ工芸　様分】</t>
  </si>
  <si>
    <t>山口県光市大字岩田２６７番地</t>
  </si>
  <si>
    <t>エアーメック（株）</t>
  </si>
  <si>
    <t>周南市大字戸田４１２０番地</t>
  </si>
  <si>
    <t>【エアーメック（株）　様分】</t>
  </si>
  <si>
    <t>帝人ヘルスケア（株）</t>
  </si>
  <si>
    <t>東京都千代田区霞が関三丁目２番１号</t>
  </si>
  <si>
    <t>【帝人ヘルスケア（株）　様分】</t>
  </si>
  <si>
    <t>（株）ＳＰＲＩＮＧ</t>
  </si>
  <si>
    <t>周南市銀座１丁目１２番地徳山セマディオビル５階</t>
  </si>
  <si>
    <t>【（株）ＳＰＲＩＮＧ　様分】</t>
  </si>
  <si>
    <t>（株）福山臨床検査センター</t>
  </si>
  <si>
    <t>【（株）福山臨床検査センター周南支所　様分】</t>
  </si>
  <si>
    <t>濱田建設（株）</t>
  </si>
  <si>
    <t>周南市大字小畑１５２番地の１</t>
  </si>
  <si>
    <t>【濱田建設（株）　様分】</t>
  </si>
  <si>
    <t>（株）リサーチアンドソリューション</t>
  </si>
  <si>
    <t>福岡県福岡市博多区上呉服町１２番３３号</t>
  </si>
  <si>
    <t>【（株）リサーチアンドソリューション広島営業所　様分】</t>
  </si>
  <si>
    <t>大村印刷（株）</t>
  </si>
  <si>
    <t>山口県防府市西仁井令一丁目２１番５５号</t>
  </si>
  <si>
    <t>【大村印刷（株）　様分】</t>
  </si>
  <si>
    <t>（株）ＮＴＴデータ</t>
  </si>
  <si>
    <t>東京都江東区豊洲三丁目３番３号</t>
  </si>
  <si>
    <t>【（株）ＮＴＴデータ　様分】</t>
  </si>
  <si>
    <t>清進産業（株）</t>
  </si>
  <si>
    <t>周南市古泉一丁目８番２５号</t>
  </si>
  <si>
    <t>【清進産業（株）　様分】</t>
  </si>
  <si>
    <t>（株）弘法</t>
  </si>
  <si>
    <t>【（株）弘法周南営業部　様分】</t>
  </si>
  <si>
    <t>山五青写真工業（株）</t>
  </si>
  <si>
    <t>周南市都町３－１</t>
  </si>
  <si>
    <t>【山五青写真工業（株）　様分】</t>
  </si>
  <si>
    <t>東京都港区港南一丁目２番７０号</t>
  </si>
  <si>
    <t>ＫＤＤＩ（株）</t>
  </si>
  <si>
    <t>東京都新宿区西新宿二丁目３番２号</t>
  </si>
  <si>
    <t>【ＫＤＤＩ（株）ソリューション山口支店　様分】</t>
  </si>
  <si>
    <t>太陽誘電（株）</t>
  </si>
  <si>
    <t>東京都中央区京橋２丁目７番１９号</t>
  </si>
  <si>
    <t>【太陽誘電（株）新事業推進室　様分】</t>
  </si>
  <si>
    <t>東ソー・ニッケミ（株）</t>
  </si>
  <si>
    <t>【東ソー・ニッケミ（株）山口営業所　様分】</t>
  </si>
  <si>
    <t>タイムズ２４（株）</t>
  </si>
  <si>
    <t>東京都品川区西五反田二丁目２０番４号</t>
  </si>
  <si>
    <t>【タイムズ２４（株）　様分】</t>
  </si>
  <si>
    <t>（株）三基商会</t>
  </si>
  <si>
    <t>周南市河東町３番１号</t>
  </si>
  <si>
    <t>【（株）三基商会　様分】</t>
  </si>
  <si>
    <t>（株）ビーテック</t>
  </si>
  <si>
    <t>広島県広島市中区大手町四丁目５番１９号</t>
  </si>
  <si>
    <t>【（株）ビーテック　様分】</t>
  </si>
  <si>
    <t>（株）Ｐａｒｋ</t>
  </si>
  <si>
    <t>熊本県熊本市北区龍田８－１８－２</t>
  </si>
  <si>
    <t>【（株）Ｐａｒｋ　様分】</t>
  </si>
  <si>
    <t>富士フイルムヘルスケアシステムズ（株）</t>
  </si>
  <si>
    <t>【富士フイルムヘルスケアシステムズ（株） 中国・四国支店　様分】</t>
  </si>
  <si>
    <t>富士フイルムヘルスケア（株）</t>
  </si>
  <si>
    <t>千葉県柏市新十余二２番地１</t>
  </si>
  <si>
    <t>【富士フイルムヘルスケア（株）山口営業所　様分】</t>
  </si>
  <si>
    <t>三和興産（株）</t>
  </si>
  <si>
    <t>山口県宇部市文京町２－１７</t>
  </si>
  <si>
    <t>【三和興産（株）　様分】</t>
  </si>
  <si>
    <t>（株）アプスシステム</t>
  </si>
  <si>
    <t>山口市小郡花園町４－２</t>
  </si>
  <si>
    <t>【（株）アプスシステム　様分】</t>
  </si>
  <si>
    <t>一般社団法人山口県産業ドローン協会</t>
  </si>
  <si>
    <t>山口県岩国市室の木町４－８４－１和宏産業株式会社内</t>
  </si>
  <si>
    <t>【一般社団法人山口県産業ドローン協会　様分】</t>
  </si>
  <si>
    <t>マルタ産業（株）</t>
  </si>
  <si>
    <t>周南市古泉１－１３－１</t>
  </si>
  <si>
    <t>【マルタ産業（株）　様分】</t>
  </si>
  <si>
    <t>年光教材販売（有）</t>
  </si>
  <si>
    <t>周南市大字久米２７１４－２</t>
  </si>
  <si>
    <t>【年光教材販売（有）　様分】</t>
  </si>
  <si>
    <t>（株）福山コンサルタント</t>
  </si>
  <si>
    <t>福岡県福岡市博多区博多駅東３－６－１８</t>
  </si>
  <si>
    <t>【（株）福山コンサルタント　山口営業所　様分】</t>
  </si>
  <si>
    <t>（有）でんき館フクガワ</t>
  </si>
  <si>
    <t>周南市福川３丁目８－３５</t>
  </si>
  <si>
    <t>【（有）でんき館フクガワ　様分】</t>
  </si>
  <si>
    <t>（株）現代けんこう出版</t>
  </si>
  <si>
    <t>東京都墨田区両国一丁目１２番８号</t>
  </si>
  <si>
    <t>【（株）現代けんこう出版　様分】</t>
  </si>
  <si>
    <t>（有）鹿野進和自動車</t>
  </si>
  <si>
    <t>周南市大字鹿野上２９９０番地の１</t>
  </si>
  <si>
    <t>【（有）鹿野進和自動車　様分】</t>
  </si>
  <si>
    <t>（株）グランドミック</t>
  </si>
  <si>
    <t>山口県山口市米屋町３番２４号</t>
  </si>
  <si>
    <t>【（株）グランドミック　タマシゲ楽器　様分】</t>
  </si>
  <si>
    <t>（株）合同</t>
  </si>
  <si>
    <t>山口県柳井市柳井６７６６番地５</t>
  </si>
  <si>
    <t>【（株）合同　様分】</t>
  </si>
  <si>
    <t>ＡＬＳＯＫ山口（株）</t>
  </si>
  <si>
    <t>山口県山口市下小鯖２１８９番地１</t>
  </si>
  <si>
    <t>【ＡＬＳＯＫ山口（株）　様分】</t>
  </si>
  <si>
    <t>ＫＤＤＩまとめてオフィス西日本（株）</t>
  </si>
  <si>
    <t>広島県広島市中区八丁堀１６番１１号</t>
  </si>
  <si>
    <t>【ＫＤＤＩまとめてオフィス西日本（株）ソリューション山口支店　様分】</t>
  </si>
  <si>
    <t>キヤノンシステムアンドサポート（株）</t>
  </si>
  <si>
    <t>東京都港区港南二丁目１６番６号</t>
  </si>
  <si>
    <t>【キヤノンシステムアンドサポート（株）  山口営業部　周南営業所　様分】</t>
  </si>
  <si>
    <t>ＴＯＰＰＡＮエッジ（株）</t>
  </si>
  <si>
    <t>東京都港区東新橋一丁目７番３号</t>
  </si>
  <si>
    <t>【ＴＯＰＰＡＮエッジ（株）西日本営業統括本部中四国営業本部中国営業部　様分】</t>
  </si>
  <si>
    <t>（株）三友</t>
  </si>
  <si>
    <t>山口県防府市駅南町９番４３号</t>
  </si>
  <si>
    <t>【（株）三友周南営業所　様分】</t>
  </si>
  <si>
    <t>（株）アドプレックス</t>
  </si>
  <si>
    <t>広島県広島市中区舟入南一丁目１－１８</t>
  </si>
  <si>
    <t>【（株）アドプレックス山口支社　様分】</t>
  </si>
  <si>
    <t>（株）南陽金属</t>
  </si>
  <si>
    <t>周南市川手一丁目１番５号</t>
  </si>
  <si>
    <t>【（株）南陽金属　様分】</t>
  </si>
  <si>
    <t>（有）進栄電気工事</t>
  </si>
  <si>
    <t>周南市楠木二丁目１２番３８号</t>
  </si>
  <si>
    <t>【（有）進栄電気工事　様分】</t>
  </si>
  <si>
    <t>ティーエスアルフレッサ（株）</t>
  </si>
  <si>
    <t>【ティーエスアルフレッサ（株）周南支店　様分】</t>
  </si>
  <si>
    <t>ナカバヤシ（株）</t>
  </si>
  <si>
    <t>大阪市中央区北浜東１－２０</t>
  </si>
  <si>
    <t>【ナカバヤシ（株）広島営業所　様分】</t>
  </si>
  <si>
    <t>山陽富士電業（株）</t>
  </si>
  <si>
    <t>【山陽富士電業（株）　様分】</t>
  </si>
  <si>
    <t>三菱電機プラントエンジニアリング（株）</t>
  </si>
  <si>
    <t>東京都台東区東上野五丁目２４番８号</t>
  </si>
  <si>
    <t>（株）サイネックス</t>
  </si>
  <si>
    <t>大阪市天王寺区上本町五丁目３番１５号</t>
  </si>
  <si>
    <t>【（株）サイネックス　様分】</t>
  </si>
  <si>
    <t>（株）明電舎</t>
  </si>
  <si>
    <t>東京都品川区大崎二丁目１番１号</t>
  </si>
  <si>
    <t>【（株）明電舎中国支店　様分】</t>
  </si>
  <si>
    <t>山口トヨタ自動車（株）</t>
  </si>
  <si>
    <t>山口県山口市小郡下郷９４５番地２</t>
  </si>
  <si>
    <t>【山口トヨタ自動車（株）　様分】</t>
  </si>
  <si>
    <t>（株）インフォマティクス</t>
  </si>
  <si>
    <t>神奈川県川崎市幸区大宮町１３１０番地</t>
  </si>
  <si>
    <t>【（株）インフォマティクス　様分】</t>
  </si>
  <si>
    <t>（株）ニュージャパンナレッジ</t>
  </si>
  <si>
    <t>山口県山口市大内御堀３７７７番地の２</t>
  </si>
  <si>
    <t>【（株）ニュージャパンナレッジ　様分】</t>
  </si>
  <si>
    <t>井上自動車整備工場</t>
  </si>
  <si>
    <t>周南市富田２丁目４－５</t>
  </si>
  <si>
    <t>【井上自動車整備工場　様分】</t>
  </si>
  <si>
    <t>周南市上下水道事業協同組合</t>
  </si>
  <si>
    <t>周南市大字徳山５８７番地の１１有限会社嶋田工務所内</t>
  </si>
  <si>
    <t>【周南市上下水道事業協同組合　様分】</t>
  </si>
  <si>
    <t>（株）シティーケーブル周南</t>
  </si>
  <si>
    <t>周南市銀南街４９番地銀南毎日興業ビル</t>
  </si>
  <si>
    <t>【（株）シティーケーブル周南　様分】</t>
  </si>
  <si>
    <t>（株）メディアリンク</t>
  </si>
  <si>
    <t>周南市大字下上１０４３番地の１</t>
  </si>
  <si>
    <t>【（株）メディアリンク　様分】</t>
  </si>
  <si>
    <t>鴻池メディカル（株）</t>
  </si>
  <si>
    <t>東京都千代田区有楽町一丁目６番４号千代田ビル４階</t>
  </si>
  <si>
    <t>【鴻池メディカル（株）西日本事業部　様分】</t>
  </si>
  <si>
    <t>周南システム産業（株）</t>
  </si>
  <si>
    <t>周南市江口１丁目１番１号</t>
  </si>
  <si>
    <t>【周南システム産業（株）　様分】</t>
  </si>
  <si>
    <t>月島ＪＦＥアクアソリューション（株）</t>
  </si>
  <si>
    <t>東京都中央区晴海三丁目５番１号</t>
  </si>
  <si>
    <t>【月島ＪＦＥアクアソリューション（株）中国支店　様分】</t>
  </si>
  <si>
    <t>東京コンピュータサービス（株）</t>
  </si>
  <si>
    <t>東京都中央区日本橋本町四丁目８番１４号</t>
  </si>
  <si>
    <t>【東京コンピュータサービス（株）福岡支店　様分】</t>
  </si>
  <si>
    <t>（株）レッカスグルーヴ</t>
  </si>
  <si>
    <t>東京都世田谷区池尻３－２２－４池尻大橋ビル３階</t>
  </si>
  <si>
    <t>【（株）レッカスグルーヴ　様分】</t>
  </si>
  <si>
    <t>（株）ウェーブ２１</t>
  </si>
  <si>
    <t>東京都中央区東日本橋三丁目４番１４号</t>
  </si>
  <si>
    <t>【（株）ウェーブ２１　様分】</t>
  </si>
  <si>
    <t>シミックソリューションズ（株）</t>
  </si>
  <si>
    <t>東京都港区芝浦一丁目１番１号浜松町ビルディング</t>
  </si>
  <si>
    <t>【シミックソリューションズ（株）　様分】</t>
  </si>
  <si>
    <t>ジャパンシステム（株）</t>
  </si>
  <si>
    <t>東京都渋谷区代々木一丁目２２番１号</t>
  </si>
  <si>
    <t>【ジャパンシステム（株）　様分】</t>
  </si>
  <si>
    <t>静峰興産（株）</t>
  </si>
  <si>
    <t>周南市中央町２番３号</t>
  </si>
  <si>
    <t>【静峰興産（株）　様分】</t>
  </si>
  <si>
    <t>ＨＡＲＡＤＡ（株）</t>
  </si>
  <si>
    <t>山口県防府市大字新田５９３－１</t>
  </si>
  <si>
    <t>（有）新成田総合社</t>
  </si>
  <si>
    <t>千葉県成田市不動ヶ岡１１２８番地１９</t>
  </si>
  <si>
    <t>【（有）新成田総合社　様分】</t>
  </si>
  <si>
    <t>カギのレスキュー鍵屋</t>
  </si>
  <si>
    <t>周南市二番町３丁目３１－５</t>
  </si>
  <si>
    <t>【カギのレスキュー鍵屋　様分】</t>
  </si>
  <si>
    <t>（株）前田鉄工所</t>
  </si>
  <si>
    <t>長野県須坂市大字豊丘１３８５－１</t>
  </si>
  <si>
    <t>【（株）前田鉄工所大阪営業所　様分】</t>
  </si>
  <si>
    <t>第一観光バス（株）</t>
  </si>
  <si>
    <t>福岡県那珂川市今光６丁目７１</t>
  </si>
  <si>
    <t>【第一観光バス（株）山口営業所　様分】</t>
  </si>
  <si>
    <t>日本原料（株）</t>
  </si>
  <si>
    <t>神奈川県川崎市川崎区東田町１－２</t>
  </si>
  <si>
    <t>【日本原料（株）関西支店　様分】</t>
  </si>
  <si>
    <t>ＥＮＷＡ（株）</t>
  </si>
  <si>
    <t>大阪府大阪市西区北堀江２－１－１１久我ビル北館８Ｆ</t>
  </si>
  <si>
    <t>【ＥＮＷＡ（株）　様分】</t>
  </si>
  <si>
    <t>周防ビル管理（株）</t>
  </si>
  <si>
    <t>【周防ビル管理（株）　様分】</t>
  </si>
  <si>
    <t>（有）正栄工業</t>
  </si>
  <si>
    <t>山口県防府市大字仁井令７０２番地の２０</t>
  </si>
  <si>
    <t>【（有）正栄工業　様分】</t>
  </si>
  <si>
    <t>三田工業（株）</t>
  </si>
  <si>
    <t>三重県鈴鹿市安塚町字源平塚１３５０－１５</t>
  </si>
  <si>
    <t>【三田工業（株）　様分】</t>
  </si>
  <si>
    <t>ＮＥＣフィールディング（株）</t>
  </si>
  <si>
    <t>東京都港区三田一丁目４番２８号</t>
  </si>
  <si>
    <t>【ＮＥＣフィールディング（株）山口支店　様分】</t>
  </si>
  <si>
    <t>（株）西原環境</t>
  </si>
  <si>
    <t>【（株）西原環境関西支店　様分】</t>
  </si>
  <si>
    <t>（株）ジェイエスキューブ</t>
  </si>
  <si>
    <t>東京都江東区東雲１－７－１２</t>
  </si>
  <si>
    <t>【（株）ジェイエスキューブ営業ユニット　様分】</t>
  </si>
  <si>
    <t>（有）鹿野アグリ</t>
  </si>
  <si>
    <t>周南市大字鹿野上３３１７－１</t>
  </si>
  <si>
    <t>【（有）鹿野アグリ　様分】</t>
  </si>
  <si>
    <t>（株）ＭＥＤＩＸ</t>
  </si>
  <si>
    <t>東京都渋谷区桜丘町９－８</t>
  </si>
  <si>
    <t>【（株）ＭＥＤＩＸ　様分】</t>
  </si>
  <si>
    <t>ＧＭＯグローバルサイン・ホールディングス（株）</t>
  </si>
  <si>
    <t>東京都渋谷区桜丘町２６番１号セルリアンタワー</t>
  </si>
  <si>
    <t>【ＧＭＯグローバルサイン・ホールディングス（株）　様分】</t>
  </si>
  <si>
    <t>（株）アイティフォー</t>
  </si>
  <si>
    <t>東京都千代田区一番町２１番地</t>
  </si>
  <si>
    <t>【（株）アイティフォー　様分】</t>
  </si>
  <si>
    <t>（株）大嶋商会</t>
  </si>
  <si>
    <t>山口県岩国市麻里布町１丁目８番３３号</t>
  </si>
  <si>
    <t>【（株）大嶋商会　様分】</t>
  </si>
  <si>
    <t>キッズコネクト（株）</t>
  </si>
  <si>
    <t>東京都港区港南二丁目１５番３号</t>
  </si>
  <si>
    <t>【キッズコネクト（株）　様分】</t>
  </si>
  <si>
    <t>業者名　（委任先）</t>
    <rPh sb="0" eb="2">
      <t>ギョウシャ</t>
    </rPh>
    <rPh sb="2" eb="3">
      <t>ナ</t>
    </rPh>
    <rPh sb="5" eb="8">
      <t>イニンサキ</t>
    </rPh>
    <phoneticPr fontId="13"/>
  </si>
  <si>
    <t>住所</t>
    <phoneticPr fontId="15"/>
  </si>
  <si>
    <t>業者名</t>
    <rPh sb="0" eb="2">
      <t>ギョウシャ</t>
    </rPh>
    <rPh sb="2" eb="3">
      <t>ナ</t>
    </rPh>
    <phoneticPr fontId="13"/>
  </si>
  <si>
    <r>
      <t xml:space="preserve">　　 ※ </t>
    </r>
    <r>
      <rPr>
        <b/>
        <sz val="10"/>
        <color theme="1"/>
        <rFont val="Yu Gothic"/>
        <family val="3"/>
        <charset val="128"/>
        <scheme val="minor"/>
      </rPr>
      <t>業者番号は業者一覧シートで確認してください</t>
    </r>
    <rPh sb="5" eb="7">
      <t>ギョウシャ</t>
    </rPh>
    <rPh sb="7" eb="9">
      <t>バンゴウ</t>
    </rPh>
    <rPh sb="10" eb="12">
      <t>ギョウシャ</t>
    </rPh>
    <rPh sb="12" eb="14">
      <t>イチラン</t>
    </rPh>
    <rPh sb="18" eb="20">
      <t>カクニン</t>
    </rPh>
    <phoneticPr fontId="2"/>
  </si>
  <si>
    <t>認定結果確認方法</t>
    <rPh sb="0" eb="2">
      <t>ニンテイ</t>
    </rPh>
    <rPh sb="2" eb="4">
      <t>ケッカ</t>
    </rPh>
    <rPh sb="4" eb="6">
      <t>カクニン</t>
    </rPh>
    <rPh sb="6" eb="8">
      <t>ホウホウ</t>
    </rPh>
    <phoneticPr fontId="2"/>
  </si>
  <si>
    <t>競争入札等参加資格認定結果</t>
    <rPh sb="11" eb="13">
      <t>ケッカ</t>
    </rPh>
    <phoneticPr fontId="2"/>
  </si>
  <si>
    <t>　令和６・７年度競争入札等参加資格審査申請についての認定結果は下記のとおりです。</t>
    <rPh sb="26" eb="28">
      <t>ニンテイ</t>
    </rPh>
    <rPh sb="28" eb="30">
      <t>ケッカ</t>
    </rPh>
    <rPh sb="31" eb="33">
      <t>カキ</t>
    </rPh>
    <phoneticPr fontId="2"/>
  </si>
  <si>
    <t>（令和6年1月24日現在）</t>
    <rPh sb="1" eb="3">
      <t>レイワ</t>
    </rPh>
    <rPh sb="4" eb="5">
      <t>ネン</t>
    </rPh>
    <rPh sb="6" eb="7">
      <t>ガツ</t>
    </rPh>
    <rPh sb="9" eb="10">
      <t>ニチ</t>
    </rPh>
    <rPh sb="10" eb="12">
      <t>ゲンザイ</t>
    </rPh>
    <phoneticPr fontId="2"/>
  </si>
  <si>
    <t>電気・通信機器類</t>
  </si>
  <si>
    <t>家庭用電気製品</t>
  </si>
  <si>
    <t>電気通信機器</t>
  </si>
  <si>
    <t>放送設備機器</t>
  </si>
  <si>
    <t>大型映像システム</t>
  </si>
  <si>
    <t>無停電電源装置</t>
  </si>
  <si>
    <t>パソコン・ネットワーク機器</t>
  </si>
  <si>
    <t>ソフトウェア</t>
  </si>
  <si>
    <t>借入品類</t>
  </si>
  <si>
    <t>パソコン・ネットワーク機器類</t>
  </si>
  <si>
    <t>内山商事</t>
  </si>
  <si>
    <t>周南市下上向土井７６５－１１</t>
  </si>
  <si>
    <t>【内山商事　様分】</t>
  </si>
  <si>
    <t>文具・事務機器類</t>
  </si>
  <si>
    <t>文具・紙製品</t>
  </si>
  <si>
    <t>家具</t>
  </si>
  <si>
    <t>ファイリング用品</t>
  </si>
  <si>
    <t>視聴覚機器</t>
  </si>
  <si>
    <t>文化・体育・教育用品類</t>
  </si>
  <si>
    <t>書籍・雑誌</t>
  </si>
  <si>
    <t>教材</t>
  </si>
  <si>
    <t>教育用機械器具</t>
  </si>
  <si>
    <t>幼児用品</t>
  </si>
  <si>
    <t>行事・日用品類</t>
  </si>
  <si>
    <t>産業・工作機器類</t>
  </si>
  <si>
    <t>一般工作機器</t>
  </si>
  <si>
    <t>厨房機器</t>
  </si>
  <si>
    <t>住宅設備機器</t>
  </si>
  <si>
    <t>資材類</t>
  </si>
  <si>
    <t>食料・飼料類</t>
  </si>
  <si>
    <t>魚介類</t>
  </si>
  <si>
    <t>その他食材</t>
  </si>
  <si>
    <t>飼料</t>
  </si>
  <si>
    <t>水産種苗</t>
  </si>
  <si>
    <t>特定非営利活動法人ＮＰＯメビウス</t>
  </si>
  <si>
    <t>周南市松保町８－１</t>
  </si>
  <si>
    <t>記念品・贈答品</t>
  </si>
  <si>
    <t>日用雑貨</t>
  </si>
  <si>
    <t>印刷・製本・写真類</t>
  </si>
  <si>
    <t>一般印刷</t>
  </si>
  <si>
    <t>佐賀県鳥栖市藤木町１０番３０</t>
  </si>
  <si>
    <t>不用品の売払い</t>
  </si>
  <si>
    <t>環境機器</t>
  </si>
  <si>
    <t>日用品類</t>
  </si>
  <si>
    <t>東ソー生活協同組合</t>
  </si>
  <si>
    <t>周南市清水一丁目１０番２８号</t>
  </si>
  <si>
    <t>【東ソー生活協同組合　様分】</t>
  </si>
  <si>
    <t>（株）アイホー</t>
  </si>
  <si>
    <t>愛知県豊川市白鳥町防入６０番地</t>
  </si>
  <si>
    <t>【（株）アイホー九州支店　様分】</t>
  </si>
  <si>
    <t>医療・精密機器類</t>
  </si>
  <si>
    <t>理化学機器</t>
  </si>
  <si>
    <t>計測機器</t>
  </si>
  <si>
    <t>農林水産用機器</t>
  </si>
  <si>
    <t>消防・防災用品類</t>
  </si>
  <si>
    <t>消防用品</t>
  </si>
  <si>
    <t>防火用品</t>
  </si>
  <si>
    <t>防災用品</t>
  </si>
  <si>
    <t>薬品類</t>
  </si>
  <si>
    <t>工業用薬品</t>
  </si>
  <si>
    <t>土木建築資材</t>
  </si>
  <si>
    <t>諸材料</t>
  </si>
  <si>
    <t>マンホール蓋</t>
  </si>
  <si>
    <t>諸機器</t>
  </si>
  <si>
    <t>（株）南陽プロパン</t>
  </si>
  <si>
    <t>周南市桶川町６番１１号</t>
  </si>
  <si>
    <t>【（株）南陽プロパン　様分】</t>
  </si>
  <si>
    <t>燃料類</t>
  </si>
  <si>
    <t>プロパンガス</t>
  </si>
  <si>
    <t>車両・船舶類</t>
  </si>
  <si>
    <t>ビニールハウス</t>
  </si>
  <si>
    <t>ドンネロン（株）</t>
  </si>
  <si>
    <t>山口県宇部市浜町二丁目１２番４号</t>
  </si>
  <si>
    <t>【ドンネロン（株）　様分】</t>
  </si>
  <si>
    <t>繊維・靴・鞄類</t>
  </si>
  <si>
    <t>被服</t>
  </si>
  <si>
    <t>靴・鞄</t>
  </si>
  <si>
    <t>衛生用材料</t>
  </si>
  <si>
    <t>福永商事（株）</t>
  </si>
  <si>
    <t>【福永商事（株）周南営業所　様分】</t>
  </si>
  <si>
    <t>幕・旗・たすき</t>
  </si>
  <si>
    <t>ワールドウォーターバッグ（株）</t>
  </si>
  <si>
    <t>大阪府大阪市東住吉区今川１丁目６番２３号</t>
  </si>
  <si>
    <t>【ワールドウォーターバッグ（株）　様分】</t>
  </si>
  <si>
    <t>三井住友トラスト・パナソニックファイナンス（株）</t>
  </si>
  <si>
    <t>【三井住友トラスト・パナソニックファイナンス（株）　様分】</t>
  </si>
  <si>
    <t>事務機器類</t>
  </si>
  <si>
    <t>周南興産（有）</t>
  </si>
  <si>
    <t>周南市築港町１３番３０号</t>
  </si>
  <si>
    <t>【周南興産（有）　様分】</t>
  </si>
  <si>
    <t>交通安全施設用品</t>
  </si>
  <si>
    <t>園芸用品</t>
  </si>
  <si>
    <t>農業用薬品</t>
  </si>
  <si>
    <t>植物</t>
  </si>
  <si>
    <t>地図印刷</t>
  </si>
  <si>
    <t>大阪府大阪市北区大深町３番１号</t>
  </si>
  <si>
    <t>周南市新地三丁目２番８号</t>
  </si>
  <si>
    <t>医療機器</t>
  </si>
  <si>
    <t>獣医科用機器</t>
  </si>
  <si>
    <t>（株）健学社</t>
  </si>
  <si>
    <t>東京都千代田区富士見一丁目５番８号大新京ビル</t>
  </si>
  <si>
    <t>【（株）健学社　様分】</t>
  </si>
  <si>
    <t>福田青果（株）</t>
  </si>
  <si>
    <t>周南市鼓海１丁目３２４－１８</t>
  </si>
  <si>
    <t>【福田青果（株）　様分】</t>
  </si>
  <si>
    <t>野菜・果物</t>
  </si>
  <si>
    <t>（株）ダイモン</t>
  </si>
  <si>
    <t>山口県防府市佐波一丁目６番１０号</t>
  </si>
  <si>
    <t>【（株）ダイモン　様分】</t>
  </si>
  <si>
    <t>スポーツ用品</t>
  </si>
  <si>
    <t>（株）ニック</t>
  </si>
  <si>
    <t>福岡県大野城市川久保三丁目１番２３号</t>
  </si>
  <si>
    <t>【（株）ニック　様分】</t>
  </si>
  <si>
    <t>ＮＴＴ・ＴＣリース（株）</t>
  </si>
  <si>
    <t>【ＮＴＴ・ＴＣリース（株）中国支店　様分】</t>
  </si>
  <si>
    <t>三菱電機フィナンシャルソリューションズ （株）</t>
  </si>
  <si>
    <t>東京都品川区大崎一丁目６番３号</t>
  </si>
  <si>
    <t>【三菱電機フィナンシャルソリューションズ （株）中国支店　様分】</t>
  </si>
  <si>
    <t>車両のメンテナンス付リース</t>
  </si>
  <si>
    <t>萩市大字福井上字萩ノ浴２７７３番１</t>
  </si>
  <si>
    <t>消防車両</t>
  </si>
  <si>
    <t>（株）島津製作所</t>
  </si>
  <si>
    <t>京都府京都市中京区西ノ京桑原町１番地</t>
  </si>
  <si>
    <t>【（株）島津製作所広島支店　様分】</t>
  </si>
  <si>
    <t>光学機器</t>
  </si>
  <si>
    <t>（株）大進本店</t>
  </si>
  <si>
    <t>広島県広島市中区鉄砲町１番１５号</t>
  </si>
  <si>
    <t>【（株）大進本店徳山店　様分】</t>
  </si>
  <si>
    <t>寝具</t>
  </si>
  <si>
    <t>（株）ニシオ徳山</t>
  </si>
  <si>
    <t>周南市新町２丁目１６番地</t>
  </si>
  <si>
    <t>【（株）ニシオ徳山　様分】</t>
  </si>
  <si>
    <t>エネサーブ（株）</t>
  </si>
  <si>
    <t>滋賀県大津市月輪２丁目１９番６号</t>
  </si>
  <si>
    <t>【エネサーブ（株）　様分】</t>
  </si>
  <si>
    <t>電気</t>
  </si>
  <si>
    <t>宝測機（株）</t>
  </si>
  <si>
    <t>周南市大字徳山６７５０番地の３</t>
  </si>
  <si>
    <t>【宝測機（株）　様分】</t>
  </si>
  <si>
    <t>建設機器</t>
  </si>
  <si>
    <t>選挙用品</t>
  </si>
  <si>
    <t>印章</t>
  </si>
  <si>
    <t>貴金属・時計</t>
  </si>
  <si>
    <t>看板・標記</t>
  </si>
  <si>
    <t>周南市三笹町１６番１９号</t>
  </si>
  <si>
    <t>テント</t>
  </si>
  <si>
    <t>伊藤文具店</t>
  </si>
  <si>
    <t>周南市本町１－３３</t>
  </si>
  <si>
    <t>【伊藤文具店　様分】</t>
  </si>
  <si>
    <t>荒物・金物・雑品</t>
  </si>
  <si>
    <t>（株）向陽</t>
  </si>
  <si>
    <t>周南市沖見町２丁目１０番地</t>
  </si>
  <si>
    <t>【（株）向陽　様分】</t>
  </si>
  <si>
    <t>行事用品類</t>
  </si>
  <si>
    <t>（株）シーエスエス総合舞台</t>
  </si>
  <si>
    <t>愛知県名古屋市千種区松軒一丁目５番１６号</t>
  </si>
  <si>
    <t>【（株）シーエスエス総合舞台　様分】</t>
  </si>
  <si>
    <t>（有）アダチ</t>
  </si>
  <si>
    <t>周南市温田一丁目１４番１３号</t>
  </si>
  <si>
    <t>【（有）アダチ　様分】</t>
  </si>
  <si>
    <t>ニッポンレンタカー中国（株）</t>
  </si>
  <si>
    <t>広島県広島市中区東千田町二丁目１０番６号</t>
  </si>
  <si>
    <t>【ニッポンレンタカー中国（株）　様分】</t>
  </si>
  <si>
    <t>冨士石油（株）</t>
  </si>
  <si>
    <t>周南市鼓海二丁目１１８番６８</t>
  </si>
  <si>
    <t>【冨士石油（株）　様分】</t>
  </si>
  <si>
    <t>石油製品</t>
  </si>
  <si>
    <t>（有）徳光燃料</t>
  </si>
  <si>
    <t>周南市西松原一丁目３番１７号</t>
  </si>
  <si>
    <t>【（有）徳光燃料　様分】</t>
  </si>
  <si>
    <t>室内装飾品</t>
  </si>
  <si>
    <t>（株）システムハウスアールアンドシー</t>
  </si>
  <si>
    <t>東京都品川区東大井二丁目１３番８号</t>
  </si>
  <si>
    <t>【（株）システムハウスアールアンドシー広島営業所　様分】</t>
  </si>
  <si>
    <t>丸茂電機（株）</t>
  </si>
  <si>
    <t>東京都千代田区神田須田町１丁目２４番地</t>
  </si>
  <si>
    <t>【丸茂電機（株）広島営業所　様分】</t>
  </si>
  <si>
    <t>サクセス・ベル（株）</t>
  </si>
  <si>
    <t>広島県江田島市能美町鹿川３６４２番地１</t>
  </si>
  <si>
    <t>【サクセス・ベル（株）　様分】</t>
  </si>
  <si>
    <t>東京都千代田区丸の内１丁目６番５号</t>
  </si>
  <si>
    <t>（株）キロク</t>
  </si>
  <si>
    <t>山口県下関市秋根北町８番１号</t>
  </si>
  <si>
    <t>【（株）キロク下松営業所　様分】</t>
  </si>
  <si>
    <t>介護機器</t>
  </si>
  <si>
    <t>コニカミノルタジャパン（株）</t>
  </si>
  <si>
    <t>【コニカミノルタジャパン（株）ヘルスケアカンパニー山口営業所　様分】</t>
  </si>
  <si>
    <t>（株）タナカ</t>
  </si>
  <si>
    <t>茨城県土浦市藤沢３４９５－１</t>
  </si>
  <si>
    <t>【（株）タナカ東京支社　様分】</t>
  </si>
  <si>
    <t>埼玉県川口市芝下１－１－３</t>
  </si>
  <si>
    <t>住福燃料（株）</t>
  </si>
  <si>
    <t>周南市千代田町１１番８号</t>
  </si>
  <si>
    <t>【住福燃料（株）　様分】</t>
  </si>
  <si>
    <t>生活協同組合コープやまぐち</t>
  </si>
  <si>
    <t>山口県山口市小郡上郷１０９０１－２１</t>
  </si>
  <si>
    <t>【生活協同組合コープやまぐち　様分】</t>
  </si>
  <si>
    <t>東京都武蔵村山市伊那平１丁目７０番２号</t>
  </si>
  <si>
    <t>（株）玉井歯科商店</t>
  </si>
  <si>
    <t>愛媛県松山市千舟町８丁目６７番地８</t>
  </si>
  <si>
    <t>【（株）玉井歯科商店徳山店　様分】</t>
  </si>
  <si>
    <t>医療用薬品</t>
  </si>
  <si>
    <t>フォーム印刷</t>
  </si>
  <si>
    <t>図面焼付</t>
  </si>
  <si>
    <t>（株）豊川電機</t>
  </si>
  <si>
    <t>周南市遠石３丁目２番８号</t>
  </si>
  <si>
    <t>【（株）豊川電機　様分】</t>
  </si>
  <si>
    <t>リエスパワーネクスト（株）</t>
  </si>
  <si>
    <t>東京都豊島区東池袋四丁目２１番１号</t>
  </si>
  <si>
    <t>【リエスパワーネクスト（株）　様分】</t>
  </si>
  <si>
    <t>みずほ東芝リース（株）</t>
  </si>
  <si>
    <t>東京都港区虎ノ門一丁目２番６号</t>
  </si>
  <si>
    <t>【みずほ東芝リース（株）　様分】</t>
  </si>
  <si>
    <t>三菱オートリース（株）</t>
  </si>
  <si>
    <t>東京都港区芝五丁目３４番７号</t>
  </si>
  <si>
    <t>【三菱オートリース（株）　中四国営業部　様分】</t>
  </si>
  <si>
    <t>特装車のメンテナンス付リース</t>
  </si>
  <si>
    <t>東京都千代田区有楽町一丁目７番１号</t>
  </si>
  <si>
    <t>スーパータイカ精肉部</t>
  </si>
  <si>
    <t>周南市大字櫛ヶ浜西塩田５０７番地３１</t>
  </si>
  <si>
    <t>【スーパータイカ精肉部　様分】</t>
  </si>
  <si>
    <t>肉類</t>
  </si>
  <si>
    <t>三親電材（株）</t>
  </si>
  <si>
    <t>広島市中区千田町１－５－１８</t>
  </si>
  <si>
    <t>【三親電材（株）周南営業所　様分】</t>
  </si>
  <si>
    <t>東海リース（株）</t>
  </si>
  <si>
    <t>大阪府大阪市北区天神橋２丁目北２番６号</t>
  </si>
  <si>
    <t>【東海リース（株）山口営業所　様分】</t>
  </si>
  <si>
    <t>（株）川合ネームプレート製作所</t>
  </si>
  <si>
    <t>栃木県那須塩原市石林３１８－１</t>
  </si>
  <si>
    <t>【（株）川合ネームプレート製作所　様分】</t>
  </si>
  <si>
    <t>山口県山口市駅通り一丁目７番１４号</t>
  </si>
  <si>
    <t>周南市江口三丁目１番４８号</t>
  </si>
  <si>
    <t>凍結防止剤</t>
  </si>
  <si>
    <t>（株）寺松商店</t>
  </si>
  <si>
    <t>福岡県久留米市津福今町３７１番地の２</t>
  </si>
  <si>
    <t>【（株）寺松商店徳山営業所　様分】</t>
  </si>
  <si>
    <t>四輪車両</t>
  </si>
  <si>
    <t>医療用訓練資機材</t>
  </si>
  <si>
    <t>救急車両</t>
  </si>
  <si>
    <t>（株）イーセル</t>
  </si>
  <si>
    <t>広島県広島市西区井口五丁目６番４号</t>
  </si>
  <si>
    <t>【（株）イーセル　様分】</t>
  </si>
  <si>
    <t>（株）三光堂</t>
  </si>
  <si>
    <t>周南市五月町２番２４号</t>
  </si>
  <si>
    <t>【（株）三光堂　様分】</t>
  </si>
  <si>
    <t>徳山興産（株）</t>
  </si>
  <si>
    <t>周南市栄町２丁目３１番地</t>
  </si>
  <si>
    <t>【徳山興産（株）原料販売部栗屋工場　様分】</t>
  </si>
  <si>
    <t>防長建材（株）</t>
  </si>
  <si>
    <t>周南市野上町２丁目１５番地</t>
  </si>
  <si>
    <t>【防長建材（株）　様分】</t>
  </si>
  <si>
    <t>福田被服（株）</t>
  </si>
  <si>
    <t>周南市大字徳山５６７９番地</t>
  </si>
  <si>
    <t>【福田被服（株）　様分】</t>
  </si>
  <si>
    <t>（株）アステム</t>
  </si>
  <si>
    <t>大分県大分市西大道二丁目３番８号</t>
  </si>
  <si>
    <t>【（株）アステム山口営業部徳山支店　様分】</t>
  </si>
  <si>
    <t>（株）チャイルド社</t>
  </si>
  <si>
    <t>東京都杉並区南荻窪４－３９－１１</t>
  </si>
  <si>
    <t>【（株）チャイルド社山口営業所　様分】</t>
  </si>
  <si>
    <t>音楽用品</t>
  </si>
  <si>
    <t>車両工具部品</t>
  </si>
  <si>
    <t>池上通信機（株）</t>
  </si>
  <si>
    <t>東京都大田区池上五丁目６番１６号</t>
  </si>
  <si>
    <t>【池上通信機（株）大阪支店　様分】</t>
  </si>
  <si>
    <t>（株）藤井商会</t>
  </si>
  <si>
    <t>山口県山陽小野田市高栄二丁目１番１４号</t>
  </si>
  <si>
    <t>【（株）藤井商会　様分】</t>
  </si>
  <si>
    <t>藤田商店</t>
  </si>
  <si>
    <t>周南市櫛ヶ浜西本町１０７－４</t>
  </si>
  <si>
    <t>【藤田商店　様分】</t>
  </si>
  <si>
    <t>大阪府大阪市西区南堀江４丁目２５番１５号</t>
  </si>
  <si>
    <t>競艇用機器</t>
  </si>
  <si>
    <t>フクダライフテック中国（株）</t>
  </si>
  <si>
    <t>広島県広島市西区井口明神一丁目１番３１号</t>
  </si>
  <si>
    <t>【フクダライフテック中国（株）周南営業所　様分】</t>
  </si>
  <si>
    <t>山口県山口市旭通り２丁目１番３４号</t>
  </si>
  <si>
    <t>（有）大島機工</t>
  </si>
  <si>
    <t>周南市相生町１丁目２３番地</t>
  </si>
  <si>
    <t>【（有）大島機工　様分】</t>
  </si>
  <si>
    <t>周南市大字久米１０３２番１９</t>
  </si>
  <si>
    <t>やまぐち県酪販売輸送（株）</t>
  </si>
  <si>
    <t>山口県下関市菊川町田部夢団地一番</t>
  </si>
  <si>
    <t>【やまぐち県酪販売輸送（株）東部営業所　様分】</t>
  </si>
  <si>
    <t>（株）松代商店</t>
  </si>
  <si>
    <t>山口県山口市深溝７８４－７</t>
  </si>
  <si>
    <t>【（株）松代商店　様分】</t>
  </si>
  <si>
    <t>自動販売機・給茶機</t>
  </si>
  <si>
    <t>（株）山口メディカル</t>
  </si>
  <si>
    <t>山口県防府市大字富海２５２０</t>
  </si>
  <si>
    <t>【（株）山口メディカル　様分】</t>
  </si>
  <si>
    <t>新生商事（株）</t>
  </si>
  <si>
    <t>下松市葉山１－８１９－２</t>
  </si>
  <si>
    <t>【新生商事（株）　様分】</t>
  </si>
  <si>
    <t>西村ジョイ（株）</t>
  </si>
  <si>
    <t>香川県高松市成合町８９１番地１</t>
  </si>
  <si>
    <t>【西村ジョイ（株）下松店　様分】</t>
  </si>
  <si>
    <t>山口県山口市道祖町７番１３号</t>
  </si>
  <si>
    <t>（株）クリーン</t>
  </si>
  <si>
    <t>東京都葛飾区鎌倉４－５－１</t>
  </si>
  <si>
    <t>【（株）クリーン　様分】</t>
  </si>
  <si>
    <t>（株）エージェンシーソフト</t>
  </si>
  <si>
    <t>東京都千代田区神田小川町３－６日本分譲住宅会館７階</t>
  </si>
  <si>
    <t>【（株）エージェンシーソフト　様分】</t>
  </si>
  <si>
    <t>広島県広島市西区庚午中２丁目１１番１号</t>
  </si>
  <si>
    <t>（株）ニシムラ</t>
  </si>
  <si>
    <t>広島県広島市西区商工センター五丁目１３番１０号</t>
  </si>
  <si>
    <t>【（株）ニシムラ山口流通センター　様分】</t>
  </si>
  <si>
    <t>（株）サンコンタクトレンズ</t>
  </si>
  <si>
    <t>京都市下京区中堂寺庄ノ内町４６番１</t>
  </si>
  <si>
    <t>【（株）サンコンタクトレンズ福岡営業所　様分】</t>
  </si>
  <si>
    <t>イシン（株）</t>
  </si>
  <si>
    <t>周南市今住町３－１８</t>
  </si>
  <si>
    <t>【イシン（株）　様分】</t>
  </si>
  <si>
    <t>（株）はらしん</t>
  </si>
  <si>
    <t>周南市昭和通二丁目２３番地</t>
  </si>
  <si>
    <t>【（株）はらしん　様分】</t>
  </si>
  <si>
    <t>山口県教育用品（株）</t>
  </si>
  <si>
    <t>山口県山口市後河原２１０－４</t>
  </si>
  <si>
    <t>【山口県教育用品（株）　様分】</t>
  </si>
  <si>
    <t>山口県学校生活協同組合</t>
  </si>
  <si>
    <t>【山口県学校生活協同組合　様分】</t>
  </si>
  <si>
    <t>グローリーサービス（株）</t>
  </si>
  <si>
    <t>大阪府大阪市北区西天満４丁目８番１７号宇治電ビル５Ｆ</t>
  </si>
  <si>
    <t>【グローリーサービス（株）広島営業所　様分】</t>
  </si>
  <si>
    <t>（株）ＡＱＵＡ</t>
  </si>
  <si>
    <t>横浜市西区みなとみらい２－２－１</t>
  </si>
  <si>
    <t>【（株）ＡＱＵＡ　様分】</t>
  </si>
  <si>
    <t>（株）西部水道機器製作所</t>
  </si>
  <si>
    <t>山口県下関市椋野町二丁目１６番１５号</t>
  </si>
  <si>
    <t>【（株）西部水道機器製作所　様分】</t>
  </si>
  <si>
    <t>ヴィレップス合同会社</t>
  </si>
  <si>
    <t>大阪府松原市田井城１丁目６－２２、５Ｆ－Ａ</t>
  </si>
  <si>
    <t>【ヴィレップス合同会社　様分】</t>
  </si>
  <si>
    <t>日立造船（株）</t>
  </si>
  <si>
    <t>大阪府大阪市住之江区南港北１丁目７番８９号</t>
  </si>
  <si>
    <t>【日立造船（株）中国支社　様分】</t>
  </si>
  <si>
    <t>（株）ジャストタイム二十四</t>
  </si>
  <si>
    <t>福岡県福岡市東区松田一丁目１０番１６号</t>
  </si>
  <si>
    <t>【（株）ジャストタイム二十四　様分】</t>
  </si>
  <si>
    <t>ＦＬＣＳ（株）</t>
  </si>
  <si>
    <t>東京都千代田区神田練塀町３番地</t>
  </si>
  <si>
    <t>【ＦＬＣＳ（株）中国支店　様分】</t>
  </si>
  <si>
    <t>東京都文京区根津二丁目１２番１号</t>
  </si>
  <si>
    <t>（株）トヨタレンタリース山口</t>
  </si>
  <si>
    <t>山口県山口市小郡御幸町１番９号</t>
  </si>
  <si>
    <t>【（株）トヨタレンタリース山口　様分】</t>
  </si>
  <si>
    <t>大阪府大阪市大正区鶴町二丁目１５番２６号</t>
  </si>
  <si>
    <t>（株）ニッカシステム</t>
  </si>
  <si>
    <t>東京都江東区亀戸９丁目１１番１号</t>
  </si>
  <si>
    <t>【宮脇書店徳山店　様分】</t>
  </si>
  <si>
    <t>（株）タケデン</t>
  </si>
  <si>
    <t>周南市今宿町３丁目１番地の１</t>
  </si>
  <si>
    <t>【（株）タケデン　様分】</t>
  </si>
  <si>
    <t>（株）山陽測器</t>
  </si>
  <si>
    <t>広島県広島市西区庚午北１丁目２０番９号</t>
  </si>
  <si>
    <t>【（株）山陽測器　様分】</t>
  </si>
  <si>
    <t>アイテレコムサービス（株）</t>
  </si>
  <si>
    <t>広島県広島市西区己斐本町三丁目１１番６号</t>
  </si>
  <si>
    <t>【アイテレコムサービス（株）　様分】</t>
  </si>
  <si>
    <t>高千穂商事（株）</t>
  </si>
  <si>
    <t>東京都港区虎ノ門５－３－２０－４１５</t>
  </si>
  <si>
    <t>【高千穂商事（株）　様分】</t>
  </si>
  <si>
    <t>電協産業（株）</t>
  </si>
  <si>
    <t>福岡県北九州市戸畑区中原東四丁目２番１号</t>
  </si>
  <si>
    <t>【電協産業（株）　様分】</t>
  </si>
  <si>
    <t>吉田屋醤油（有）</t>
  </si>
  <si>
    <t>周南市遠石２－２－３０</t>
  </si>
  <si>
    <t>【吉田屋醤油（有）　様分】</t>
  </si>
  <si>
    <t>（株）ディエスジャパン</t>
  </si>
  <si>
    <t>大阪府東大阪市吉田本町三丁目３番４５号</t>
  </si>
  <si>
    <t>【（株）ディエスジャパン山口店　様分】</t>
  </si>
  <si>
    <t>周南市富田１丁目９番４号</t>
  </si>
  <si>
    <t>（株）周南青果</t>
  </si>
  <si>
    <t>周南市大字栗屋５４３－１</t>
  </si>
  <si>
    <t>【（株）周南青果　様分】</t>
  </si>
  <si>
    <t>周南市野上町２丁目６番地</t>
  </si>
  <si>
    <t>（株）曽呂利</t>
  </si>
  <si>
    <t>周南市河東町３－２</t>
  </si>
  <si>
    <t>【（株）曽呂利　様分】</t>
  </si>
  <si>
    <t>（株）ピーコック</t>
  </si>
  <si>
    <t>山口県岩国市関戸１丁目１１１－１５</t>
  </si>
  <si>
    <t>【（株）ピーコック　様分】</t>
  </si>
  <si>
    <t>一般財団法人　山口県教育会</t>
  </si>
  <si>
    <t>山口県山口市大手町２－１８</t>
  </si>
  <si>
    <t>【一般財団法人　山口県教育会　様分】</t>
  </si>
  <si>
    <t>（株）キシムラ</t>
  </si>
  <si>
    <t>周南市岡田町１０－４８</t>
  </si>
  <si>
    <t>【（株）キシムラ　様分】</t>
  </si>
  <si>
    <t>（株）ヒロスイ</t>
  </si>
  <si>
    <t>周南市櫛ヶ浜２４２－９６</t>
  </si>
  <si>
    <t>【（株）ヒロスイ　様分】</t>
  </si>
  <si>
    <t>（株）フジイベーカリー</t>
  </si>
  <si>
    <t>周南市桜馬場通１－１８</t>
  </si>
  <si>
    <t>【（株）フジイベーカリー　様分】</t>
  </si>
  <si>
    <t>（株）山口こどものとも社</t>
  </si>
  <si>
    <t>山口県防府市大字田島１７４４－４</t>
  </si>
  <si>
    <t>【（株）山口こどものとも社　様分】</t>
  </si>
  <si>
    <t>（株）スポーツテクノ和広</t>
  </si>
  <si>
    <t>東京都品川区南大井３丁目６番１８号</t>
  </si>
  <si>
    <t>【（株）スポーツテクノ和広広島営業所　様分】</t>
  </si>
  <si>
    <t>（株）協食</t>
  </si>
  <si>
    <t>山口県山陽小野田市大字厚狭３６８番地</t>
  </si>
  <si>
    <t>【（株）協食　様分】</t>
  </si>
  <si>
    <t>（株）ジャクエツ</t>
  </si>
  <si>
    <t>福井県敦賀市若葉町二丁目１７７０番地</t>
  </si>
  <si>
    <t>【（株）ジャクエツ山口店　様分】</t>
  </si>
  <si>
    <t>周南市城ヶ丘５丁目１番１１号</t>
  </si>
  <si>
    <t>（株）イズミ車体製作所</t>
  </si>
  <si>
    <t>熊本県菊池郡大津町大字岩坂３２５８－４</t>
  </si>
  <si>
    <t>【（株）イズミ車体製作所　様分】</t>
  </si>
  <si>
    <t>特装車</t>
  </si>
  <si>
    <t>日新興業（株）</t>
  </si>
  <si>
    <t>東京都千代田区神田須田町１－２６－５</t>
  </si>
  <si>
    <t>【日新興業（株）徳山支店　様分】</t>
  </si>
  <si>
    <t>ステンレス周南（株）</t>
  </si>
  <si>
    <t>周南市住崎町７番２０号</t>
  </si>
  <si>
    <t>【ステンレス周南（株）　様分】</t>
  </si>
  <si>
    <t>やまぐち本店</t>
  </si>
  <si>
    <t>周南市大字久米１２６１番地の２</t>
  </si>
  <si>
    <t>【やまぐち本店　様分】</t>
  </si>
  <si>
    <t>（株）エコファーム山口</t>
  </si>
  <si>
    <t>【（株）エコファーム山口　様分】</t>
  </si>
  <si>
    <t>パン工房穂の香</t>
  </si>
  <si>
    <t>周南市新地町４－１１</t>
  </si>
  <si>
    <t>【パン工房穂の香　様分】</t>
  </si>
  <si>
    <t>（株）徳本商店</t>
  </si>
  <si>
    <t>周南市土井二丁目２－１４</t>
  </si>
  <si>
    <t>【（株）徳本商店　様分】</t>
  </si>
  <si>
    <t>山口県下松市葉山一丁目８１９番１４</t>
  </si>
  <si>
    <t>（株）コメリ</t>
  </si>
  <si>
    <t>新潟県新潟市南区清水４５０１番地１</t>
  </si>
  <si>
    <t>【（株）コメリ　様分】</t>
  </si>
  <si>
    <t>中国電力（株）</t>
  </si>
  <si>
    <t>【中国電力（株）販売事業本部　様分】</t>
  </si>
  <si>
    <t>佐伯酒店</t>
  </si>
  <si>
    <t>周南市大字櫛ヶ浜４７番地</t>
  </si>
  <si>
    <t>【佐伯酒店　様分】</t>
  </si>
  <si>
    <t>広島市西区商工センター三丁目４番２５号</t>
  </si>
  <si>
    <t>（有）政木石油店</t>
  </si>
  <si>
    <t>周南市大字須々万本郷３７３番地</t>
  </si>
  <si>
    <t>【（有）政木石油店　様分】</t>
  </si>
  <si>
    <t>（有）森次金物商店</t>
  </si>
  <si>
    <t>周南市相生町１－２５</t>
  </si>
  <si>
    <t>【（有）森次金物商店　様分】</t>
  </si>
  <si>
    <t>（株）日本選挙センター</t>
  </si>
  <si>
    <t>東京都千代田区神田神保町１丁目３４番地</t>
  </si>
  <si>
    <t>【（株）日本選挙センター　様分】</t>
  </si>
  <si>
    <t>（株）周南レンタカー</t>
  </si>
  <si>
    <t>周南市大字久米２９９６番地</t>
  </si>
  <si>
    <t>【（株）周南レンタカー　様分】</t>
  </si>
  <si>
    <t>（株）オービス</t>
  </si>
  <si>
    <t>広島県福山市松永町六丁目１０番１号</t>
  </si>
  <si>
    <t>【（株）オービス広島営業所　様分】</t>
  </si>
  <si>
    <t>三井住友ファイナンス＆リース（株）</t>
  </si>
  <si>
    <t>東京都千代田区丸の内一丁目３番２号</t>
  </si>
  <si>
    <t>【三井住友ファイナンス＆リース（株）　様分】</t>
  </si>
  <si>
    <t>（株）少年写真新聞社</t>
  </si>
  <si>
    <t>東京都千代田区九段南３－９－１４</t>
  </si>
  <si>
    <t>【（株）少年写真新聞社　様分】</t>
  </si>
  <si>
    <t>東京都文京区大塚三丁目１番１号</t>
  </si>
  <si>
    <t>山口日野自動車（株）</t>
  </si>
  <si>
    <t>山口県山口市陶１２２６番地の１</t>
  </si>
  <si>
    <t>【山口日野自動車（株）周南支店　様分】</t>
  </si>
  <si>
    <t>かねなが書店</t>
  </si>
  <si>
    <t>山口県光市中央３－５－２８</t>
  </si>
  <si>
    <t>【かねなが書店　様分】</t>
  </si>
  <si>
    <t>ハシモトスポーツ</t>
  </si>
  <si>
    <t>周南市周陽２－１－３－１０１</t>
  </si>
  <si>
    <t>【ハシモトスポーツ　様分】</t>
  </si>
  <si>
    <t>山陽資材（株）</t>
  </si>
  <si>
    <t>周南市代々木通１－３０</t>
  </si>
  <si>
    <t>【山陽資材（株）　様分】</t>
  </si>
  <si>
    <t>新菱工業（株）</t>
  </si>
  <si>
    <t>東京都千代田区神田多町二丁目９番２号</t>
  </si>
  <si>
    <t>【新菱工業（株）中国営業所　様分】</t>
  </si>
  <si>
    <t>横田精肉店</t>
  </si>
  <si>
    <t>周南市大字鹿野上３２１７－３</t>
  </si>
  <si>
    <t>【横田精肉店　様分】</t>
  </si>
  <si>
    <t>村田精肉店</t>
  </si>
  <si>
    <t>周南市呼坂本町２－１７</t>
  </si>
  <si>
    <t>【村田精肉店　様分】</t>
  </si>
  <si>
    <t>（有）古川文具書店</t>
  </si>
  <si>
    <t>光市中央二丁目４番３号</t>
  </si>
  <si>
    <t>【（有）古川文具書店　様分】</t>
  </si>
  <si>
    <t>大嶋薬局</t>
  </si>
  <si>
    <t>周南市古市二丁目７－１</t>
  </si>
  <si>
    <t>【大嶋薬局　様分】</t>
  </si>
  <si>
    <t>（株）中西製作所</t>
  </si>
  <si>
    <t>大阪府大阪市生野区巽南五丁目４番１４号</t>
  </si>
  <si>
    <t>【（株）中西製作所山口営業所　様分】</t>
  </si>
  <si>
    <t>ヤマト発動機（株）</t>
  </si>
  <si>
    <t>群馬県太田市六千石町２１４番地</t>
  </si>
  <si>
    <t>【ヤマト発動機（株）　様分】</t>
  </si>
  <si>
    <t>三菱ＨＣキャピタル（株）</t>
  </si>
  <si>
    <t>【三菱ＨＣキャピタル（株）中四国支店　様分】</t>
  </si>
  <si>
    <t>ストアーうおたに</t>
  </si>
  <si>
    <t>周南市大字長穂７０２</t>
  </si>
  <si>
    <t>【ストアーうおたに　様分】</t>
  </si>
  <si>
    <t>大潮田舎の店</t>
  </si>
  <si>
    <t>周南市大字大潮１３８６－６</t>
  </si>
  <si>
    <t>【大潮田舎の店　様分】</t>
  </si>
  <si>
    <t>公益財団法人　母子衛生研究会</t>
  </si>
  <si>
    <t>東京都千代田区外神田２丁目１８番７号</t>
  </si>
  <si>
    <t>【公益財団法人　母子衛生研究会　様分】</t>
  </si>
  <si>
    <t>平和製罐（株）</t>
  </si>
  <si>
    <t>大阪府泉南市りんくう南浜３番１７号</t>
  </si>
  <si>
    <t>【平和製罐（株）　様分】</t>
  </si>
  <si>
    <t>東京都墨田区両国２丁目１０番１４号</t>
  </si>
  <si>
    <t>本田精肉店</t>
  </si>
  <si>
    <t>周南市政所１丁目７番２号</t>
  </si>
  <si>
    <t>【本田精肉店　様分】</t>
  </si>
  <si>
    <t>（株）中四国クボタ</t>
  </si>
  <si>
    <t>岡山市東区宍甘２７５番地</t>
  </si>
  <si>
    <t>【（株）中四国クボタ周南営業所　様分】</t>
  </si>
  <si>
    <t>【（株）中四国クボタ鹿野営業所　様分】</t>
  </si>
  <si>
    <t>岡山県岡山市東区宍甘２７５番地</t>
  </si>
  <si>
    <t>【（株）中四国クボタ　佐波営業所　様分】</t>
  </si>
  <si>
    <t>大阪市西区京町堀一丁目１０番１４号</t>
  </si>
  <si>
    <t>公益財団法人　山口県学校給食会</t>
  </si>
  <si>
    <t>山口県山口市富田原町１番１８号</t>
  </si>
  <si>
    <t>【公益財団法人　山口県学校給食会　様分】</t>
  </si>
  <si>
    <t>一般社団法人　周南ツーリズム協議会</t>
  </si>
  <si>
    <t>周南市大字戸田２７１３番地</t>
  </si>
  <si>
    <t>【一般社団法人　周南ツーリズム協議会　様分】</t>
  </si>
  <si>
    <t>山口調理機（株）</t>
  </si>
  <si>
    <t>山口県防府市大字浜方２７２番地の１６</t>
  </si>
  <si>
    <t>【山口調理機（株）周南営業所　様分】</t>
  </si>
  <si>
    <t>（株）ジェイ・サイエンス中国</t>
  </si>
  <si>
    <t>広島県広島市東区若草町１０番１２号</t>
  </si>
  <si>
    <t>【（株）ジェイ・サイエンス中国広島支店　様分】</t>
  </si>
  <si>
    <t>光徳産業（株）</t>
  </si>
  <si>
    <t>山口県光市光井四丁目２７番２０号</t>
  </si>
  <si>
    <t>【光徳産業（株）　様分】</t>
  </si>
  <si>
    <t>（株）エノモト電子</t>
  </si>
  <si>
    <t>周南市岐南町３－２７</t>
  </si>
  <si>
    <t>【（株）エノモト電子　様分】</t>
  </si>
  <si>
    <t>やまぐち県酪乳業（株）</t>
  </si>
  <si>
    <t>山口県下関市菊川町田部夢団地１番</t>
  </si>
  <si>
    <t>【やまぐち県酪乳業（株）　様分】</t>
  </si>
  <si>
    <t>ＮＥＣキャピタルソリューション（株）</t>
  </si>
  <si>
    <t>【ＮＥＣキャピタルソリューション（株）  中国支店　様分】</t>
  </si>
  <si>
    <t>（株）カキダ</t>
  </si>
  <si>
    <t>広島県広島市中区千田町一丁目１３番３号</t>
  </si>
  <si>
    <t>【（株）カキダ　様分】</t>
  </si>
  <si>
    <t>（株）広島トランスポート</t>
  </si>
  <si>
    <t>広島県廿日市市串戸６丁目４番１７号</t>
  </si>
  <si>
    <t>【（株）広島トランスポート　様分】</t>
  </si>
  <si>
    <t>重富商店</t>
  </si>
  <si>
    <t>周南市大字戸田２７８４</t>
  </si>
  <si>
    <t>【重富商店　様分】</t>
  </si>
  <si>
    <t>（株）ジーエス・ユアサフィールディングス</t>
  </si>
  <si>
    <t>東京都大田区大森北４－８－１</t>
  </si>
  <si>
    <t>【（株）ジーエス・ユアサフィールディングス中国支店　様分】</t>
  </si>
  <si>
    <t>周南市新宿通三丁目２０番地</t>
  </si>
  <si>
    <t>日本カーソリューションズ（株）</t>
  </si>
  <si>
    <t>東京都千代田区外神田４－１４－１</t>
  </si>
  <si>
    <t>【日本カーソリューションズ（株）広島支店　様分】</t>
  </si>
  <si>
    <t>（有）日本一安い罠の店</t>
  </si>
  <si>
    <t>大分県由布市挾間町来鉢２９９６番地２</t>
  </si>
  <si>
    <t>【（有）日本一安い罠の店　様分】</t>
  </si>
  <si>
    <t>山陽リース（株）</t>
  </si>
  <si>
    <t>周南市古泉１丁目１０８２番１</t>
  </si>
  <si>
    <t>【山陽リース（株）　様分】</t>
  </si>
  <si>
    <t>武蔵鋼管（株）</t>
  </si>
  <si>
    <t>広島市中区十日市町２丁目６－１７号</t>
  </si>
  <si>
    <t>【武蔵鋼管（株）徳山営業所　様分】</t>
  </si>
  <si>
    <t>（株）ジュンテンドー</t>
  </si>
  <si>
    <t>島根県益田市遠田町２１７９番地１</t>
  </si>
  <si>
    <t>【（株）ジュンテンドー周南店　様分】</t>
  </si>
  <si>
    <t>【（株）ジュンテンドー緑町店　様分】</t>
  </si>
  <si>
    <t>【（株）ジュンテンドー新南陽店　様分】</t>
  </si>
  <si>
    <t>【（株）ジュンテンドー須々万店　様分】</t>
  </si>
  <si>
    <t>山田日之出ガス（株）</t>
  </si>
  <si>
    <t>山口県下松市大字平田５５０番地の２</t>
  </si>
  <si>
    <t>【山田日之出ガス（株）　様分】</t>
  </si>
  <si>
    <t>富士甚醤油（株）</t>
  </si>
  <si>
    <t>大分県臼杵市大字臼杵５５１番地の２外６番地</t>
  </si>
  <si>
    <t>【富士甚醤油（株）徳山営業所　様分】</t>
  </si>
  <si>
    <t>アイリスオーヤマ（株）</t>
  </si>
  <si>
    <t>宮城県仙台市青葉区五橋二丁目１２番１号</t>
  </si>
  <si>
    <t>【アイリスオーヤマ（株）　様分】</t>
  </si>
  <si>
    <t>（株）ムービーマネジメントカンパニー</t>
  </si>
  <si>
    <t>東京都渋谷区恵比寿南１丁目１番１０号サウスコラム小林ビル</t>
  </si>
  <si>
    <t>【（株）ムービーマネジメントカンパニー　様分】</t>
  </si>
  <si>
    <t>ミートショップまる合同会社</t>
  </si>
  <si>
    <t>周南市久米３２２０</t>
  </si>
  <si>
    <t>【ミートショップまる合同会社　様分】</t>
  </si>
  <si>
    <t>（株）藤本コーポレーション</t>
  </si>
  <si>
    <t>山口県柳井市南浜３丁目１－１</t>
  </si>
  <si>
    <t>【（株）藤本コーポレーション　様分】</t>
  </si>
  <si>
    <t>（有）ヤマデン商会</t>
  </si>
  <si>
    <t>周南市岡田町２番１０号</t>
  </si>
  <si>
    <t>【（有）ヤマデン商会　様分】</t>
  </si>
  <si>
    <t>（株）とくけん</t>
  </si>
  <si>
    <t>周南市桜木３丁目１－５</t>
  </si>
  <si>
    <t>【（株）とくけん　様分】</t>
  </si>
  <si>
    <t>周南学校給食納入組合</t>
  </si>
  <si>
    <t>【周南学校給食納入組合　様分】</t>
  </si>
  <si>
    <t>山口県石油協同組合</t>
  </si>
  <si>
    <t>山口県山口市小郡下郷２２１６番地１</t>
  </si>
  <si>
    <t>【山口県石油協同組合　様分】</t>
  </si>
  <si>
    <t>岩﨑鮮魚店</t>
  </si>
  <si>
    <t>周南市須々万本郷３０７－１</t>
  </si>
  <si>
    <t>【岩﨑鮮魚店　様分】</t>
  </si>
  <si>
    <t>（株）フルケア</t>
  </si>
  <si>
    <t>広島県広島市西区南観音７丁目１３番２０号</t>
  </si>
  <si>
    <t>【（株）フルケア　周南営業所　様分】</t>
  </si>
  <si>
    <t>海井医科器械（株）</t>
  </si>
  <si>
    <t>山口県岩国市御庄２丁目１０１番地の３</t>
  </si>
  <si>
    <t>【海井医科器械（株）周南営業所　様分】</t>
  </si>
  <si>
    <t>【海井医科器械（株）　様分】</t>
  </si>
  <si>
    <t>旭テクノプラント（株）</t>
  </si>
  <si>
    <t>岡山県倉敷市新田２４０３番地の１</t>
  </si>
  <si>
    <t>【旭テクノプラント（株）　様分】</t>
  </si>
  <si>
    <t>（株）野原石油</t>
  </si>
  <si>
    <t>周南市大字鹿野上３２６５番地</t>
  </si>
  <si>
    <t>【（株）野原石油　様分】</t>
  </si>
  <si>
    <t>西日本液化ガス（株）</t>
  </si>
  <si>
    <t>【西日本液化ガス（株）周南支店徳山営業所　様分】</t>
  </si>
  <si>
    <t>山口県下関市本町３丁目１番１号</t>
  </si>
  <si>
    <t>【西日本液化ガス（株）周南支店　様分】</t>
  </si>
  <si>
    <t>東京都中央区日本橋２－３－１０</t>
  </si>
  <si>
    <t>リコーリース（株）</t>
  </si>
  <si>
    <t>東京都千代田区紀尾井町４番１号</t>
  </si>
  <si>
    <t>【リコーリース（株）中国支社　様分】</t>
  </si>
  <si>
    <t>日之出水道機器（株）</t>
  </si>
  <si>
    <t>福岡県福岡市博多区堅粕５丁目８番１８号</t>
  </si>
  <si>
    <t>【日之出水道機器（株）広島営業所山口事務所　様分】</t>
  </si>
  <si>
    <t>福岡県福岡市博多区博多駅東一丁目１番３３号はかた近代ビル２階</t>
  </si>
  <si>
    <t>（有）東和無線商会</t>
  </si>
  <si>
    <t>周南市速玉町６－２１</t>
  </si>
  <si>
    <t>【（有）東和無線商会　様分】</t>
  </si>
  <si>
    <t>シンレキ工業（株）</t>
  </si>
  <si>
    <t>東京都大田区蒲田５丁目３８番１号</t>
  </si>
  <si>
    <t>【シンレキ工業（株）中国事業所　様分】</t>
  </si>
  <si>
    <t>山口県山口市大内御掘１－６－１</t>
  </si>
  <si>
    <t>山田石油（株）</t>
  </si>
  <si>
    <t>周南市大字櫛ヶ浜４５７番地の１</t>
  </si>
  <si>
    <t>【山田石油（株）　様分】</t>
  </si>
  <si>
    <t>山田石油サービス（株）</t>
  </si>
  <si>
    <t>【山田石油サービス（株）　様分】</t>
  </si>
  <si>
    <t>巣守金属工業（株）</t>
  </si>
  <si>
    <t>広島県広島市南区出島一丁目３４番７号</t>
  </si>
  <si>
    <t>【巣守金属工業（株）　様分】</t>
  </si>
  <si>
    <t>東京都江東区新木場一丁目１８番１１号</t>
  </si>
  <si>
    <t>被服・寝具類</t>
  </si>
  <si>
    <t>東京都台東区浅草橋五丁目２０番８号</t>
  </si>
  <si>
    <t>林石油店</t>
  </si>
  <si>
    <t>周南市大字呼坂５９８－１</t>
  </si>
  <si>
    <t>【林石油店　様分】</t>
  </si>
  <si>
    <t>大田鋼管（株）</t>
  </si>
  <si>
    <t>広島県広島市西区商工センター六丁目２番３０号</t>
  </si>
  <si>
    <t>【大田鋼管（株）周南営業所　様分】</t>
  </si>
  <si>
    <t>ＪＡ三井リース（株）</t>
  </si>
  <si>
    <t>東京都中央区銀座八丁目１３番１号</t>
  </si>
  <si>
    <t>【ＪＡ三井リース（株）広島支店　様分】</t>
  </si>
  <si>
    <t>広島県広島市西区商工センター五丁目１番１号</t>
  </si>
  <si>
    <t>（有）スーパーふじや</t>
  </si>
  <si>
    <t>周南市政所一丁目３番１３号</t>
  </si>
  <si>
    <t>【（有）スーパーふじや　様分】</t>
  </si>
  <si>
    <t>音伍繊維工業（株）</t>
  </si>
  <si>
    <t>福岡県福岡市東区多の津四丁目６番１８号</t>
  </si>
  <si>
    <t>【音伍繊維工業（株）山口支店　様分】</t>
  </si>
  <si>
    <t>日東工営（株）</t>
  </si>
  <si>
    <t>東京都新宿区西新宿七丁目７番３０号</t>
  </si>
  <si>
    <t>【日東工営（株）九州支店　様分】</t>
  </si>
  <si>
    <t>（株）ジツタ中国</t>
  </si>
  <si>
    <t>広島県広島市中区富士見町１６番２号</t>
  </si>
  <si>
    <t>【（株）ジツタ中国　様分】</t>
  </si>
  <si>
    <t>（株）メディアトライ</t>
  </si>
  <si>
    <t>広島県広島市西区己斐本町３－１６－２１</t>
  </si>
  <si>
    <t>【（株）メディアトライ　様分】</t>
  </si>
  <si>
    <t>（株）フジマック</t>
  </si>
  <si>
    <t>東京都港区南麻布一丁目７番２３号</t>
  </si>
  <si>
    <t>【（株）フジマック山口営業所　様分】</t>
  </si>
  <si>
    <t>フクシマガリレイ（株）</t>
  </si>
  <si>
    <t>大阪府大阪市西淀川区竹島２丁目６番１８号</t>
  </si>
  <si>
    <t>【フクシマガリレイ（株）　様分】</t>
  </si>
  <si>
    <t>平和機械（株）</t>
  </si>
  <si>
    <t>愛知県名古屋市中区金山二丁目１番５号</t>
  </si>
  <si>
    <t>【平和機械（株）　様分】</t>
  </si>
  <si>
    <t>（株）社会保険研究所</t>
  </si>
  <si>
    <t>広島県広島市中区上八丁堀５番１５号</t>
  </si>
  <si>
    <t>【（株）社会保険研究所　様分】</t>
  </si>
  <si>
    <t>（株）ヰセキ中四国</t>
  </si>
  <si>
    <t>広島県東広島市西条町御薗宇７２７番地２</t>
  </si>
  <si>
    <t>【（株）ヰセキ中四国周南営業所　様分】</t>
  </si>
  <si>
    <t>ＮＸ・ＴＣリース＆ファイナンス（株）</t>
  </si>
  <si>
    <t>【ＮＸ・ＴＣリース＆ファイナンス（株）山口営業所　様分】</t>
  </si>
  <si>
    <t>ミドリ安全徳山（株）</t>
  </si>
  <si>
    <t>周南市遠石１－９－３６</t>
  </si>
  <si>
    <t>【ミドリ安全徳山（株）　様分】</t>
  </si>
  <si>
    <t>（有）末田窯業</t>
  </si>
  <si>
    <t>山口県防府市大字江泊１１８番地４０</t>
  </si>
  <si>
    <t>【（有）末田窯業　様分】</t>
  </si>
  <si>
    <t>ふかみ酒屋</t>
  </si>
  <si>
    <t>周南市新地町１５番２０号</t>
  </si>
  <si>
    <t>【ふかみ酒屋　様分】</t>
  </si>
  <si>
    <t>（株）メディカル一光</t>
  </si>
  <si>
    <t>三重津市西丸之内３６番２５号</t>
  </si>
  <si>
    <t>【（株）メデイカル一光山口支店　様分】</t>
  </si>
  <si>
    <t>動物用薬品</t>
  </si>
  <si>
    <t>（株）ナカムラ消防化学</t>
  </si>
  <si>
    <t>長崎県大村市平町１９３３番地</t>
  </si>
  <si>
    <t>【（株）ナカムラ消防化学福岡営業所　様分】</t>
  </si>
  <si>
    <t>（株）熊谷興産</t>
  </si>
  <si>
    <t>岡山県岡山市北区青江五丁目２２番３４号</t>
  </si>
  <si>
    <t>【（株）熊谷興産　様分】</t>
  </si>
  <si>
    <t>日水産業（株）</t>
  </si>
  <si>
    <t>神奈川県横浜市港南区港南台３－４－４６</t>
  </si>
  <si>
    <t>【日水産業（株）広島営業所　様分】</t>
  </si>
  <si>
    <t>（株）ＴＣＲ山口</t>
  </si>
  <si>
    <t>山口県防府市八王子一丁目８番２３号</t>
  </si>
  <si>
    <t>【（株）ＴＣＲ山口徳山駅前店　様分】</t>
  </si>
  <si>
    <t>前澤工業（株）</t>
  </si>
  <si>
    <t>埼玉県川口市仲町５－１１</t>
  </si>
  <si>
    <t>【前澤工業（株）中国支店　様分】</t>
  </si>
  <si>
    <t>（有）新南陽印刷</t>
  </si>
  <si>
    <t>周南市野村一丁目９－８</t>
  </si>
  <si>
    <t>【（有）新南陽印刷　様分】</t>
  </si>
  <si>
    <t>（有）西條金物</t>
  </si>
  <si>
    <t>周南市糀町１丁目３８番地</t>
  </si>
  <si>
    <t>【（有）西條金物　様分】</t>
  </si>
  <si>
    <t>柏原計器工業（株）</t>
  </si>
  <si>
    <t>大阪府柏原市本郷五丁目３番２８号</t>
  </si>
  <si>
    <t>【柏原計器工業（株）　様分】</t>
  </si>
  <si>
    <t>広島県広島市南区段原日出１丁目１番１５号</t>
  </si>
  <si>
    <t>愛媛県西予市宇和町卯之町二丁目５３７番地</t>
  </si>
  <si>
    <t>【（株）乙媛印刷社山口営業所　様分】</t>
  </si>
  <si>
    <t>市川甚商事（株）</t>
  </si>
  <si>
    <t>京都府京都市下京区松原通堺町東入杉屋町２８７番地</t>
  </si>
  <si>
    <t>【市川甚商事（株）　様分】</t>
  </si>
  <si>
    <t>（株）山口興電社</t>
  </si>
  <si>
    <t>山口県山口市宝町２番３号</t>
  </si>
  <si>
    <t>【（株）山口興電社徳山営業所　様分】</t>
  </si>
  <si>
    <t>（株）池田理化</t>
  </si>
  <si>
    <t>東京都千代田区鍛冶町１－８－６神田ＫＳビル</t>
  </si>
  <si>
    <t>【（株）池田理化岩国支店　様分】</t>
  </si>
  <si>
    <t>田中窯業</t>
  </si>
  <si>
    <t>防府市大字末田１９８</t>
  </si>
  <si>
    <t>【田中窯業　様分】</t>
  </si>
  <si>
    <t>（株）ジャノメ</t>
  </si>
  <si>
    <t>東京都八王子市狭間町１４６３</t>
  </si>
  <si>
    <t>【（株）ジャノメ学校販売部九州営業所　様分】</t>
  </si>
  <si>
    <t>（有）スガデンキ</t>
  </si>
  <si>
    <t>周南市大字須々万本郷２６５７番地の４</t>
  </si>
  <si>
    <t>【（有）スガデンキ　様分】</t>
  </si>
  <si>
    <t>（有）江戸屋</t>
  </si>
  <si>
    <t>山口県下松市古川町一丁目５－６</t>
  </si>
  <si>
    <t>【（有）江戸屋　様分】</t>
  </si>
  <si>
    <t>（株）ナフコ</t>
  </si>
  <si>
    <t>福岡県北九州市小倉北区魚町２丁目６番１０号</t>
  </si>
  <si>
    <t>【（株）ナフコホームプラザナフコ東下松店　様分】</t>
  </si>
  <si>
    <t>【（株）ナフコ　ホームプラザナフコ周南店　様分】</t>
  </si>
  <si>
    <t>周南市大字呼坂１１００番地の２</t>
  </si>
  <si>
    <t>（株）ピー・ディー・シー</t>
  </si>
  <si>
    <t>大阪府大阪市城東区永田３丁目９番２７号</t>
  </si>
  <si>
    <t>【（株）ピー・ディー・シー　様分】</t>
  </si>
  <si>
    <t>伊藤石油店</t>
  </si>
  <si>
    <t>周南市大字須々万本郷４８８番地の５</t>
  </si>
  <si>
    <t>【伊藤石油店　様分】</t>
  </si>
  <si>
    <t>若山石油（株）</t>
  </si>
  <si>
    <t>周南市温田二丁目３番８号</t>
  </si>
  <si>
    <t>【若山石油（株）　様分】</t>
  </si>
  <si>
    <t>島地建材</t>
  </si>
  <si>
    <t>山口市徳地島地２１８０－１</t>
  </si>
  <si>
    <t>【島地建材　様分】</t>
  </si>
  <si>
    <t>周南市御山町８番１号</t>
  </si>
  <si>
    <t>（株）ニッコク</t>
  </si>
  <si>
    <t>東京都港区六本木六丁目１７番１号</t>
  </si>
  <si>
    <t>【（株）ニッコク広島支店　様分】</t>
  </si>
  <si>
    <t>南陽ミュージック</t>
  </si>
  <si>
    <t>周南市政所三丁目５番１１号</t>
  </si>
  <si>
    <t>【南陽ミュージック　様分】</t>
  </si>
  <si>
    <t>（株）林田製作所</t>
  </si>
  <si>
    <t>さいたま市見沼区大字上山口新田５６－１</t>
  </si>
  <si>
    <t>【（株）林田製作所　様分】</t>
  </si>
  <si>
    <t>（株）保健福祉ネットワーク</t>
  </si>
  <si>
    <t>東京都台東区北上野２－２８－２プリムラ・ハセビル</t>
  </si>
  <si>
    <t>【（株）保健福祉ネットワーク　様分】</t>
  </si>
  <si>
    <t>東京都品川区南大井六丁目２０番１４号</t>
  </si>
  <si>
    <t>オルガノ（株）</t>
  </si>
  <si>
    <t>東京都江東区新砂１丁目２番８号</t>
  </si>
  <si>
    <t>【オルガノ（株）中国支店　様分】</t>
  </si>
  <si>
    <t>【日本メンテナスエンジニヤリング（株）中 国支店　様分】</t>
  </si>
  <si>
    <t>中央法規出版（株）</t>
  </si>
  <si>
    <t>東京都台東区台東３－２９－１</t>
  </si>
  <si>
    <t>【中央法規出版（株）　様分】</t>
  </si>
  <si>
    <t>新南陽ブラザー</t>
  </si>
  <si>
    <t>周南市清水二丁目１５－１３</t>
  </si>
  <si>
    <t>【新南陽ブラザー　様分】</t>
  </si>
  <si>
    <t>（有）高木商店</t>
  </si>
  <si>
    <t>山口県下松市藤光町一丁目１０番１号</t>
  </si>
  <si>
    <t>【（有）高木商店　様分】</t>
  </si>
  <si>
    <t>（株）ムネスエ</t>
  </si>
  <si>
    <t>下松市楠木町１－１０－６</t>
  </si>
  <si>
    <t>【（株）ムネスエ　様分】</t>
  </si>
  <si>
    <t>（有）上野石油ガス</t>
  </si>
  <si>
    <t>山口県光市小周防１６４２番地の２</t>
  </si>
  <si>
    <t>【（有）上野石油ガス　様分】</t>
  </si>
  <si>
    <t>（有）丸富電気商会</t>
  </si>
  <si>
    <t>周南市本町一丁目４０番地</t>
  </si>
  <si>
    <t>【（有）丸富電気商会　様分】</t>
  </si>
  <si>
    <t>（有）山中</t>
  </si>
  <si>
    <t>山口県柳井市大字柳井津３００番地</t>
  </si>
  <si>
    <t>【（有）山中周南支店　様分】</t>
  </si>
  <si>
    <t>あさひ製菓（株）</t>
  </si>
  <si>
    <t>山口県柳井市柳井５２７５番地</t>
  </si>
  <si>
    <t>【あさひ製菓（株）　様分】</t>
  </si>
  <si>
    <t>徳山醤油</t>
  </si>
  <si>
    <t>周南市築港町１０－２５－１００９</t>
  </si>
  <si>
    <t>【徳山醤油　様分】</t>
  </si>
  <si>
    <t>周南市室尾一丁目７番５号</t>
  </si>
  <si>
    <t>（有）南陽生花店</t>
  </si>
  <si>
    <t>周南市福川１－１５－１</t>
  </si>
  <si>
    <t>【（有）南陽生花店　様分】</t>
  </si>
  <si>
    <t>（株）エルコムジャパン</t>
  </si>
  <si>
    <t>福岡県福岡市博多区東比恵三丁目３１－１１</t>
  </si>
  <si>
    <t>【（株）エルコムジャパン　様分】</t>
  </si>
  <si>
    <t>総合メディカル（株）</t>
  </si>
  <si>
    <t>福岡県福岡市中央区大名２丁目９番２３号</t>
  </si>
  <si>
    <t>【総合メディカル（株）中国営業部　様分】</t>
  </si>
  <si>
    <t>広島市西区商工センター７丁目５番２６号</t>
  </si>
  <si>
    <t>ケミテック周南（株）</t>
  </si>
  <si>
    <t>周南市今宿町４丁目６番地</t>
  </si>
  <si>
    <t>【ケミテック周南（株）　様分】</t>
  </si>
  <si>
    <t>（株）丸久</t>
  </si>
  <si>
    <t>山口県防府市大字江泊１９３６番地</t>
  </si>
  <si>
    <t>【（株）丸久　サンマート須々万店　様分】</t>
  </si>
  <si>
    <t>【（株）丸久　中央フード熊毛店　様分】</t>
  </si>
  <si>
    <t>【（株）丸久　サンマート鹿野店　様分】</t>
  </si>
  <si>
    <t>（株）ウスイ</t>
  </si>
  <si>
    <t>山口県防府市大字富海２４５０番地</t>
  </si>
  <si>
    <t>【（株）ウスイ　様分】</t>
  </si>
  <si>
    <t>グローリー（株）</t>
  </si>
  <si>
    <t>兵庫県姫路市下手野１－３－１</t>
  </si>
  <si>
    <t>【グローリー（株）中国支店　様分】</t>
  </si>
  <si>
    <t>三笠産業（株）</t>
  </si>
  <si>
    <t>山口県山口市小郡山手上町１－１０</t>
  </si>
  <si>
    <t>【三笠産業（株）柳井営業所　様分】</t>
  </si>
  <si>
    <t>高山石油ガス（株）</t>
  </si>
  <si>
    <t>山口県下松市大字平田１１１番地</t>
  </si>
  <si>
    <t>【高山石油ガス（株）周南下松営業所　様分】</t>
  </si>
  <si>
    <t>（有）藤中ポンプ店</t>
  </si>
  <si>
    <t>山口県宇部市昭和町四丁目１１番５３号</t>
  </si>
  <si>
    <t>【（有）藤中ポンプ店　様分】</t>
  </si>
  <si>
    <t>（株）ナラブン</t>
  </si>
  <si>
    <t>山口県宇部市八王子町１番３９号</t>
  </si>
  <si>
    <t>【（株）ナラブン徳山営業所　様分】</t>
  </si>
  <si>
    <t>ふくぷくファーム（株）</t>
  </si>
  <si>
    <t>周南市大字鹿野中１２４９－１</t>
  </si>
  <si>
    <t>【ふくぷくファーム（株）　様分】</t>
  </si>
  <si>
    <t>カワノ工業（株）</t>
  </si>
  <si>
    <t>山口県柳井市柳井１７４０－１</t>
  </si>
  <si>
    <t>【カワノ工業（株）徳山営業所　様分】</t>
  </si>
  <si>
    <t>【カワノ工業（株）柳井営業所　様分】</t>
  </si>
  <si>
    <t>（株）カワニシ</t>
  </si>
  <si>
    <t>岡山県岡山市北区今１丁目４番３１号</t>
  </si>
  <si>
    <t>【（株）カワニシ広島支店　様分】</t>
  </si>
  <si>
    <t>（株）ヤマダデンキ</t>
  </si>
  <si>
    <t>群馬県高崎市栄町１番１号</t>
  </si>
  <si>
    <t>【（株）ヤマダデンキ周南営業所　様分】</t>
  </si>
  <si>
    <t>髙山エネルギー（株）</t>
  </si>
  <si>
    <t>山口県下松市大字平田１１１番地の１</t>
  </si>
  <si>
    <t>【髙山エネルギー（株）徳山周陽給油所　様分】</t>
  </si>
  <si>
    <t>高山石油（株）</t>
  </si>
  <si>
    <t>【高山石油（株）　様分】</t>
  </si>
  <si>
    <t>（株）オーヤラックス</t>
  </si>
  <si>
    <t>東京都千代田区麹町１－６－２</t>
  </si>
  <si>
    <t>【（株）オーヤラックス広島営業所　様分】</t>
  </si>
  <si>
    <t>（株）テクノス</t>
  </si>
  <si>
    <t>山口県下関市椋野町二丁目３番１５号</t>
  </si>
  <si>
    <t>【（株）テクノス　様分】</t>
  </si>
  <si>
    <t>（株）ＩＴＣＳ</t>
  </si>
  <si>
    <t>愛知県名古屋市西区牛島町６－１名古屋ルーセントタワー２７階</t>
  </si>
  <si>
    <t>【（株）ＩＴＣＳ　様分】</t>
  </si>
  <si>
    <t>萩原石油店</t>
  </si>
  <si>
    <t>周南市大字長穂１７２９－４</t>
  </si>
  <si>
    <t>【萩原石油店　様分】</t>
  </si>
  <si>
    <t>二輪車両</t>
  </si>
  <si>
    <t>自転車</t>
  </si>
  <si>
    <t>日成ビルド工業（株）</t>
  </si>
  <si>
    <t>石川県金沢市金石北３丁目１６番１０号</t>
  </si>
  <si>
    <t>【日成ビルド工業（株）広島支店　様分】</t>
  </si>
  <si>
    <t>カナヤ医科器械（株）</t>
  </si>
  <si>
    <t>宇部市小松原町２－１０－６４</t>
  </si>
  <si>
    <t>【カナヤ医科器械（株）山口東営業所　様分】</t>
  </si>
  <si>
    <t>ひろぎんリース（株）</t>
  </si>
  <si>
    <t>広島県広島市中区紙屋町一丁目３番８号</t>
  </si>
  <si>
    <t>【ひろぎんリース（株）　様分】</t>
  </si>
  <si>
    <t>山口県東部ヤクルト販売（株）</t>
  </si>
  <si>
    <t>山口県岩国市室の木町一丁目１番３１号</t>
  </si>
  <si>
    <t>【山口県東部ヤクルト販売（株）　様分】</t>
  </si>
  <si>
    <t>周南水処理（株）</t>
  </si>
  <si>
    <t>周南市築港町６－１０第１銀座ビル２Ｆ</t>
  </si>
  <si>
    <t>【周南水処理（株）　様分】</t>
  </si>
  <si>
    <t>マツダオートリース（株）</t>
  </si>
  <si>
    <t>広島県広島市中区基町１１－１０</t>
  </si>
  <si>
    <t>【マツダオートリース（株）　様分】</t>
  </si>
  <si>
    <t>（株）たから</t>
  </si>
  <si>
    <t>周南市河東町６番１６号</t>
  </si>
  <si>
    <t>【スーパーたから河東店　様分】</t>
  </si>
  <si>
    <t>パッケージプラザ徳山店</t>
  </si>
  <si>
    <t>周南市平和通１－５一力ビル１Ｆ</t>
  </si>
  <si>
    <t>【パッケージプラザ徳山店　様分】</t>
  </si>
  <si>
    <t>（株）石丸一正商店</t>
  </si>
  <si>
    <t>周南市孝田町１０番３号</t>
  </si>
  <si>
    <t>【（株）石丸一正商店　様分】</t>
  </si>
  <si>
    <t>社会福祉法人大和福祉会</t>
  </si>
  <si>
    <t>【社会福祉法人大和福祉会　周南あけぼの園　様分】</t>
  </si>
  <si>
    <t>【社会福祉法人大和福祉会　夢ワークあけぼの　様分】</t>
  </si>
  <si>
    <t>（株）こどもの広場</t>
  </si>
  <si>
    <t>山口県下関市幸町７－１３</t>
  </si>
  <si>
    <t>【（株）こどもの広場　様分】</t>
  </si>
  <si>
    <t>（株）大商シード</t>
  </si>
  <si>
    <t>山口県防府市植松１１４９番地の２</t>
  </si>
  <si>
    <t>【（株）大商シード　様分】</t>
  </si>
  <si>
    <t>（有）むつみ</t>
  </si>
  <si>
    <t>周南市児玉町２丁目２９番地</t>
  </si>
  <si>
    <t>【（有）むつみ　様分】</t>
  </si>
  <si>
    <t>ダイコーフーズ（株）</t>
  </si>
  <si>
    <t>広島県広島市南区東本浦町５番１２号</t>
  </si>
  <si>
    <t>【ダイコーフーズ（株）　様分】</t>
  </si>
  <si>
    <t>広島県福山市草戸町一丁目２３番２１号</t>
  </si>
  <si>
    <t>山口県農業協同組合</t>
  </si>
  <si>
    <t>【山口県農業協同組合　周南統括本部　様分】</t>
  </si>
  <si>
    <t>（有）田中印刷</t>
  </si>
  <si>
    <t>周南市栄町１丁目１番地</t>
  </si>
  <si>
    <t>【（有）田中印刷　様分】</t>
  </si>
  <si>
    <t>九州風雲堂販売（株）</t>
  </si>
  <si>
    <t>福岡県福岡市博多区上牟田１丁目１１番３１号</t>
  </si>
  <si>
    <t>【九州風雲堂販売（株）周南営業所　様分】</t>
  </si>
  <si>
    <t>広島県広島市中区千田町１丁目３番４号</t>
  </si>
  <si>
    <t>東京都港区芝二丁目５番１０号</t>
  </si>
  <si>
    <t>（株）アミーゴ</t>
  </si>
  <si>
    <t>東京都千代田区神田多町２丁目１番地</t>
  </si>
  <si>
    <t>【ペットワールドアミーゴ周南店　様分】</t>
  </si>
  <si>
    <t>中国ケミー（株）</t>
  </si>
  <si>
    <t>広島県東広島市志和流通１番８５号</t>
  </si>
  <si>
    <t>【中国ケミー（株）小郡営業所　様分】</t>
  </si>
  <si>
    <t>山口教科図書販売（株）</t>
  </si>
  <si>
    <t>宇部市港町１丁目１２番４号</t>
  </si>
  <si>
    <t>【山口教科図書販売（株）周南営業所　様分】</t>
  </si>
  <si>
    <t>東京都品川区西五反田１丁３１番１号</t>
  </si>
  <si>
    <t>ひかりのくに（株）</t>
  </si>
  <si>
    <t>大阪市天王寺区上本町３－２－１４</t>
  </si>
  <si>
    <t>【ひかりのくに（株）山口営業所　様分】</t>
  </si>
  <si>
    <t>（有）ミルクセンター・健康</t>
  </si>
  <si>
    <t>山口県光市浅江７丁目２番２号</t>
  </si>
  <si>
    <t>【（有）ミルクセンター・健康　様分】</t>
  </si>
  <si>
    <t>日本磁力選鉱（株）</t>
  </si>
  <si>
    <t>福岡県北九州市小倉北区馬借三丁目６番４２号</t>
  </si>
  <si>
    <t>【日本磁力選鉱（株）　様分】</t>
  </si>
  <si>
    <t>アドバンテック東洋（株）</t>
  </si>
  <si>
    <t>東京都千代田区内幸町２－２－３日比谷国際ビル５階</t>
  </si>
  <si>
    <t>【アドバンテック東洋（株）徳山営業所　様分】</t>
  </si>
  <si>
    <t>瑞穂糧穀（株）</t>
  </si>
  <si>
    <t>山口県山口市小郡上郷流通センター西９０１番地１２</t>
  </si>
  <si>
    <t>【瑞穂糧穀（株）東部支店　様分】</t>
  </si>
  <si>
    <t>日本基準寝具（株）</t>
  </si>
  <si>
    <t>広島県広島市安佐南区大町東一丁目１８番４４号</t>
  </si>
  <si>
    <t>【日本基準寝具（株）周南営業所　様分】</t>
  </si>
  <si>
    <t>コーウン産業（株）</t>
  </si>
  <si>
    <t>周南市小川屋町１番５号</t>
  </si>
  <si>
    <t>【コーウン産業（株）　様分】</t>
  </si>
  <si>
    <t>グリーンホスピタルサプライ（株）</t>
  </si>
  <si>
    <t>大阪府吹田市春日３－２０－８</t>
  </si>
  <si>
    <t>【グリーンホスピタルサプライ（株）　様分】</t>
  </si>
  <si>
    <t>アズビル金門（株）</t>
  </si>
  <si>
    <t>東京都新宿区西新宿６丁目２４番１号</t>
  </si>
  <si>
    <t>【アズビル金門（株）中四国支店　様分】</t>
  </si>
  <si>
    <t>（株）ヤクルト山陽</t>
  </si>
  <si>
    <t>広島県広島市西区福島町１丁目２３番１３号</t>
  </si>
  <si>
    <t>【（株）ヤクルト山陽山口本社　様分】</t>
  </si>
  <si>
    <t>広島県広島市西区商工センター一丁目２番１９号</t>
  </si>
  <si>
    <t>周南市新宿通三丁目１８番地</t>
  </si>
  <si>
    <t>【三菱電機プラントエンジニアリング（株） 西日本本部中国支社　様分】</t>
  </si>
  <si>
    <t>（株）朝日印刷社</t>
  </si>
  <si>
    <t>周南市橋本町２－２０</t>
  </si>
  <si>
    <t>【（株）朝日印刷社　様分】</t>
  </si>
  <si>
    <t>ネッツトヨタ山口（株）</t>
  </si>
  <si>
    <t>周南市大字栗屋８０６番地の３</t>
  </si>
  <si>
    <t>【ネッツトヨタ山口（株）徳山店　様分】</t>
  </si>
  <si>
    <t>【周南システム産業（株）サンライフ周南　様分】</t>
  </si>
  <si>
    <t>新日本法規出版（株）</t>
  </si>
  <si>
    <t>愛知県名古屋市中区栄一丁目２３番２０号</t>
  </si>
  <si>
    <t>【新日本法規出版（株）　様分】</t>
  </si>
  <si>
    <t>大和リース（株）</t>
  </si>
  <si>
    <t>大阪府大阪市中央区農人橋２－１－３６</t>
  </si>
  <si>
    <t>【大和リース（株）山口支店　様分】</t>
  </si>
  <si>
    <t>一般社団法人　日本家族計画協会</t>
  </si>
  <si>
    <t>東京都渋谷区幡ヶ谷１－３４－１４</t>
  </si>
  <si>
    <t>【一般社団法人　日本家族計画協会　様分】</t>
  </si>
  <si>
    <t>エンジェル中村</t>
  </si>
  <si>
    <t>山口県下松市大字末武上５１９番地</t>
  </si>
  <si>
    <t>【エンジェル中村　様分】</t>
  </si>
  <si>
    <t>【ＨＡＲＡＤＡ（株）周南支店　様分】</t>
  </si>
  <si>
    <t>（有）山本モータース</t>
  </si>
  <si>
    <t>周南市新宿通二丁目２３番地</t>
  </si>
  <si>
    <t>【（有）山本モータース　様分】</t>
  </si>
  <si>
    <t>全農西日本エネルギー（株）</t>
  </si>
  <si>
    <t>山口市佐山字産業団地南１２００番地１</t>
  </si>
  <si>
    <t>【全農西日本エネルギー（株）       ＪＡクミアイプロパン山口東部販売所　様分】</t>
  </si>
  <si>
    <t>山口県下松市大手町三丁目１番５号</t>
  </si>
  <si>
    <t>川﨑機工（株）</t>
  </si>
  <si>
    <t>東京都千代田区丸の内二丁目４番１号</t>
  </si>
  <si>
    <t>【川﨑機工（株）　様分】</t>
  </si>
  <si>
    <t>山口教材</t>
  </si>
  <si>
    <t>山口県下松市東陽６－４－４ニチリンビル２Ｆ</t>
  </si>
  <si>
    <t>【山口教材　様分】</t>
  </si>
  <si>
    <t>東洋計器（株）</t>
  </si>
  <si>
    <t>長野県松本市和田３９６７－１０</t>
  </si>
  <si>
    <t>【東洋計器（株）中国支店　様分】</t>
  </si>
  <si>
    <t>（株）サニクリーン中国</t>
  </si>
  <si>
    <t>広島市中区富士見町９番５号</t>
  </si>
  <si>
    <t>【（株）サニクリーン中国周南支店　様分】</t>
  </si>
  <si>
    <t>メイトハウス山本</t>
  </si>
  <si>
    <t>山口県下松市大字末武上１２３２番地</t>
  </si>
  <si>
    <t>【メイトハウス山本　様分】</t>
  </si>
  <si>
    <t>（株）ワーク・ナンヨウ</t>
  </si>
  <si>
    <t>周南市野村３－１８－４３</t>
  </si>
  <si>
    <t>【（株）ワーク・ナンヨウ　様分】</t>
  </si>
  <si>
    <t>（株）ネクシィーズ</t>
  </si>
  <si>
    <t>東京都渋谷区桜丘町２０番４号ネクシィーズスクエアビル</t>
  </si>
  <si>
    <t>【（株）ネクシィーズ　様分】</t>
  </si>
  <si>
    <t>入札参加資格を有する者と認め、周南市競争入札等参加資格者名簿【物品調達等】に登録します。</t>
    <rPh sb="31" eb="36">
      <t>ブッピンチョウタツトウ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</si>
</sst>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00000"/>
  </numFmts>
  <fonts count="21">
    <font>
      <sz val="11"/>
      <color theme="1"/>
      <name val="Yu Gothic"/>
      <family val="2"/>
      <scheme val="minor"/>
    </font>
    <font>
      <sz val="11"/>
      <color theme="1"/>
      <name val="ＭＳ Ｐ明朝"/>
      <family val="1"/>
      <charset val="128"/>
    </font>
    <font>
      <sz val="6"/>
      <name val="Yu Gothic"/>
      <family val="3"/>
      <charset val="128"/>
      <scheme val="minor"/>
    </font>
    <font>
      <sz val="11"/>
      <name val="ＭＳ Ｐ明朝"/>
      <family val="1"/>
      <charset val="128"/>
    </font>
    <font>
      <sz val="11"/>
      <name val="ＭＳ Ｐゴシック"/>
      <family val="3"/>
      <charset val="128"/>
    </font>
    <font>
      <sz val="8"/>
      <name val="ＭＳ Ｐゴシック"/>
      <family val="3"/>
      <charset val="128"/>
    </font>
    <font>
      <b/>
      <sz val="8"/>
      <name val="ＭＳ Ｐ明朝"/>
      <family val="1"/>
      <charset val="128"/>
    </font>
    <font>
      <sz val="8"/>
      <name val="ＭＳ Ｐ明朝"/>
      <family val="1"/>
      <charset val="128"/>
    </font>
    <font>
      <sz val="11"/>
      <color theme="1"/>
      <name val="ＭＳ Ｐゴシック"/>
      <family val="3"/>
      <charset val="128"/>
    </font>
    <font>
      <u/>
      <sz val="12"/>
      <color theme="1"/>
      <name val="ＭＳ Ｐゴシック"/>
      <family val="3"/>
      <charset val="128"/>
    </font>
    <font>
      <b/>
      <sz val="11"/>
      <color theme="1"/>
      <name val="Yu Gothic"/>
      <family val="3"/>
      <charset val="128"/>
      <scheme val="minor"/>
    </font>
    <font>
      <sz val="11"/>
      <color theme="1"/>
      <name val="Yu Gothic"/>
      <family val="3"/>
      <charset val="128"/>
      <scheme val="minor"/>
    </font>
    <font>
      <b/>
      <sz val="8"/>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8"/>
      <name val="ＭＳ ゴシック"/>
      <family val="3"/>
      <charset val="128"/>
    </font>
    <font>
      <sz val="12"/>
      <color theme="1"/>
      <name val="Yu Gothic"/>
      <family val="2"/>
      <scheme val="minor"/>
    </font>
    <font>
      <b/>
      <sz val="10"/>
      <color theme="1"/>
      <name val="Yu Gothic"/>
      <family val="3"/>
      <charset val="128"/>
      <scheme val="minor"/>
    </font>
    <font>
      <b/>
      <sz val="11"/>
      <name val="Yu Gothic"/>
      <family val="3"/>
      <charset val="128"/>
      <scheme val="minor"/>
    </font>
    <font>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style="medium">
        <color auto="1"/>
      </right>
      <top style="medium">
        <color auto="1"/>
      </top>
      <bottom style="medium">
        <color auto="1"/>
      </bottom>
      <diagonal/>
    </border>
    <border>
      <left/>
      <right/>
      <top style="thin">
        <color indexed="64"/>
      </top>
      <bottom/>
      <diagonal/>
    </border>
    <border>
      <left/>
      <right style="medium">
        <color auto="1"/>
      </right>
      <top/>
      <bottom/>
      <diagonal/>
    </border>
    <border>
      <left/>
      <right/>
      <top/>
      <bottom style="thin">
        <color indexed="64"/>
      </bottom>
      <diagonal/>
    </border>
  </borders>
  <cellStyleXfs count="4">
    <xf numFmtId="0" fontId="0" fillId="0" borderId="0"/>
    <xf numFmtId="0" fontId="4" fillId="0" borderId="0"/>
    <xf numFmtId="38" fontId="14" fillId="0" borderId="0" applyFont="0" applyFill="0" applyBorder="0" applyAlignment="0" applyProtection="0">
      <alignment vertical="center"/>
    </xf>
    <xf numFmtId="0" fontId="14" fillId="0" borderId="0">
      <alignment vertical="center"/>
    </xf>
  </cellStyleXfs>
  <cellXfs count="71">
    <xf numFmtId="0" fontId="0" fillId="0" borderId="0" xfId="0"/>
    <xf numFmtId="176" fontId="17" fillId="0" borderId="12" xfId="0" applyNumberFormat="1" applyFont="1" applyBorder="1" applyProtection="1">
      <protection locked="0"/>
    </xf>
    <xf numFmtId="176" fontId="12" fillId="0" borderId="15" xfId="1" applyNumberFormat="1" applyFont="1" applyBorder="1" applyAlignment="1">
      <alignment horizontal="center" vertical="center" shrinkToFit="1"/>
    </xf>
    <xf numFmtId="38" fontId="12" fillId="0" borderId="15" xfId="2" applyFont="1" applyFill="1" applyBorder="1" applyAlignment="1" applyProtection="1">
      <alignment horizontal="center" vertical="center" wrapText="1" shrinkToFit="1"/>
    </xf>
    <xf numFmtId="0" fontId="12" fillId="0" borderId="15" xfId="1" applyFont="1" applyBorder="1" applyAlignment="1">
      <alignment horizontal="center" vertical="center" wrapText="1" shrinkToFit="1"/>
    </xf>
    <xf numFmtId="0" fontId="12" fillId="0" borderId="15" xfId="1" applyFont="1" applyBorder="1" applyAlignment="1">
      <alignment horizontal="center" vertical="center" wrapText="1"/>
    </xf>
    <xf numFmtId="0" fontId="16" fillId="0" borderId="0" xfId="3" applyFont="1">
      <alignment vertical="center"/>
    </xf>
    <xf numFmtId="0" fontId="12" fillId="0" borderId="2" xfId="1" applyFont="1" applyBorder="1" applyAlignment="1">
      <alignment horizontal="center" vertical="center" wrapText="1" shrinkToFit="1"/>
    </xf>
    <xf numFmtId="176" fontId="16" fillId="0" borderId="2" xfId="3" applyNumberFormat="1" applyFont="1" applyBorder="1" applyAlignment="1">
      <alignment horizontal="center" vertical="center"/>
    </xf>
    <xf numFmtId="0" fontId="16" fillId="0" borderId="2" xfId="3" applyFont="1" applyBorder="1">
      <alignment vertical="center"/>
    </xf>
    <xf numFmtId="0" fontId="16" fillId="0" borderId="2" xfId="3" applyFont="1" applyBorder="1" applyAlignment="1">
      <alignment vertical="center" shrinkToFit="1"/>
    </xf>
    <xf numFmtId="0" fontId="16" fillId="0" borderId="13" xfId="3" applyFont="1" applyBorder="1" applyAlignment="1">
      <alignment horizontal="center" vertical="center"/>
    </xf>
    <xf numFmtId="177" fontId="5" fillId="0" borderId="13" xfId="1" applyNumberFormat="1" applyFont="1" applyBorder="1" applyAlignment="1">
      <alignment horizontal="center" vertical="center"/>
    </xf>
    <xf numFmtId="0" fontId="5" fillId="0" borderId="13" xfId="1" applyFont="1" applyBorder="1" applyAlignment="1">
      <alignment horizontal="center" vertical="center" wrapText="1"/>
    </xf>
    <xf numFmtId="177" fontId="5" fillId="0" borderId="0" xfId="1" applyNumberFormat="1" applyFont="1" applyAlignment="1">
      <alignment horizontal="center" vertical="center"/>
    </xf>
    <xf numFmtId="0" fontId="5" fillId="0" borderId="0" xfId="1" applyFont="1" applyAlignment="1">
      <alignment horizontal="center" vertical="center" wrapText="1"/>
    </xf>
    <xf numFmtId="177" fontId="14" fillId="0" borderId="0" xfId="3" applyNumberFormat="1" applyAlignment="1">
      <alignment horizontal="center" vertical="center"/>
    </xf>
    <xf numFmtId="0" fontId="14" fillId="0" borderId="0" xfId="3">
      <alignment vertical="center"/>
    </xf>
    <xf numFmtId="177" fontId="16" fillId="0" borderId="0" xfId="3" applyNumberFormat="1" applyFont="1" applyAlignment="1">
      <alignment horizontal="center" vertical="center"/>
    </xf>
    <xf numFmtId="0" fontId="16" fillId="0" borderId="0" xfId="3" applyFont="1" applyAlignment="1">
      <alignment horizontal="center" vertical="center"/>
    </xf>
    <xf numFmtId="0" fontId="13" fillId="0" borderId="0" xfId="1" applyFont="1" applyAlignment="1">
      <alignment horizontal="center" vertical="center" wrapText="1"/>
    </xf>
    <xf numFmtId="0" fontId="16" fillId="0" borderId="13" xfId="3" applyFont="1" applyBorder="1">
      <alignment vertical="center"/>
    </xf>
    <xf numFmtId="177" fontId="14" fillId="0" borderId="13" xfId="3" applyNumberFormat="1" applyBorder="1" applyAlignment="1">
      <alignment horizontal="center" vertical="center"/>
    </xf>
    <xf numFmtId="0" fontId="14" fillId="0" borderId="13" xfId="3" applyBorder="1">
      <alignment vertical="center"/>
    </xf>
    <xf numFmtId="177" fontId="16" fillId="0" borderId="13" xfId="3" applyNumberFormat="1" applyFont="1" applyBorder="1" applyAlignment="1">
      <alignment horizontal="center" vertical="center"/>
    </xf>
    <xf numFmtId="176" fontId="12" fillId="0" borderId="2" xfId="1" applyNumberFormat="1" applyFont="1" applyFill="1" applyBorder="1" applyAlignment="1" applyProtection="1">
      <alignment horizontal="center" vertical="center" shrinkToFit="1"/>
      <protection locked="0"/>
    </xf>
    <xf numFmtId="38" fontId="12" fillId="0" borderId="2" xfId="2" applyFont="1" applyFill="1" applyBorder="1" applyAlignment="1" applyProtection="1">
      <alignment horizontal="center" vertical="center" wrapText="1" shrinkToFit="1"/>
      <protection locked="0"/>
    </xf>
    <xf numFmtId="0" fontId="12" fillId="0" borderId="2" xfId="1" applyFont="1" applyFill="1" applyBorder="1" applyAlignment="1" applyProtection="1">
      <alignment horizontal="center" vertical="center" wrapText="1" shrinkToFit="1"/>
      <protection locked="0"/>
    </xf>
    <xf numFmtId="0" fontId="12" fillId="0" borderId="2"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shrinkToFit="1"/>
      <protection locked="0"/>
    </xf>
    <xf numFmtId="177" fontId="12" fillId="0" borderId="2" xfId="1" applyNumberFormat="1" applyFont="1" applyFill="1" applyBorder="1" applyAlignment="1" applyProtection="1">
      <alignment horizontal="center" vertical="center" wrapText="1"/>
      <protection locked="0"/>
    </xf>
    <xf numFmtId="49" fontId="12" fillId="0" borderId="2" xfId="1" applyNumberFormat="1" applyFont="1" applyFill="1" applyBorder="1" applyAlignment="1" applyProtection="1">
      <alignment horizontal="center" vertical="center" wrapText="1" shrinkToFit="1"/>
      <protection locked="0"/>
    </xf>
    <xf numFmtId="0" fontId="16" fillId="0" borderId="0" xfId="3" applyFont="1" applyFill="1">
      <alignment vertical="center"/>
    </xf>
    <xf numFmtId="176" fontId="16" fillId="0" borderId="0" xfId="3" applyNumberFormat="1" applyFont="1" applyAlignment="1">
      <alignment horizontal="center" vertical="center"/>
    </xf>
    <xf numFmtId="0" fontId="0" fillId="3" borderId="0" xfId="0" applyFill="1" applyProtection="1"/>
    <xf numFmtId="0" fontId="10" fillId="3" borderId="0" xfId="0" applyFont="1" applyFill="1" applyAlignment="1" applyProtection="1">
      <alignment vertical="center"/>
    </xf>
    <xf numFmtId="0" fontId="10" fillId="3" borderId="0" xfId="0" applyFont="1" applyFill="1" applyAlignment="1" applyProtection="1">
      <alignment horizontal="center"/>
    </xf>
    <xf numFmtId="176" fontId="17" fillId="3" borderId="0" xfId="0" applyNumberFormat="1" applyFont="1" applyFill="1" applyProtection="1"/>
    <xf numFmtId="0" fontId="10" fillId="3" borderId="0" xfId="0" applyFont="1" applyFill="1" applyAlignment="1" applyProtection="1">
      <alignment vertical="top"/>
    </xf>
    <xf numFmtId="0" fontId="11" fillId="3" borderId="0" xfId="0" applyFont="1" applyFill="1" applyProtection="1"/>
    <xf numFmtId="0" fontId="1" fillId="0" borderId="0" xfId="0" applyFont="1" applyProtection="1"/>
    <xf numFmtId="0" fontId="3" fillId="0" borderId="0" xfId="0" applyFont="1" applyAlignment="1" applyProtection="1">
      <alignment horizontal="right"/>
    </xf>
    <xf numFmtId="0" fontId="0" fillId="0" borderId="0" xfId="0" applyProtection="1"/>
    <xf numFmtId="58" fontId="20" fillId="0" borderId="0" xfId="0" applyNumberFormat="1" applyFont="1" applyAlignment="1" applyProtection="1">
      <alignment horizontal="right"/>
    </xf>
    <xf numFmtId="58" fontId="1" fillId="0" borderId="0" xfId="0" applyNumberFormat="1" applyFont="1" applyAlignment="1" applyProtection="1">
      <alignment horizontal="left"/>
    </xf>
    <xf numFmtId="0" fontId="1" fillId="0" borderId="0" xfId="0" applyFont="1" applyAlignment="1" applyProtection="1">
      <alignment vertical="top"/>
    </xf>
    <xf numFmtId="176" fontId="1" fillId="0" borderId="0" xfId="0" applyNumberFormat="1" applyFont="1" applyAlignment="1" applyProtection="1">
      <alignment horizontal="left"/>
    </xf>
    <xf numFmtId="0" fontId="1" fillId="0" borderId="0" xfId="0" applyFont="1" applyAlignment="1" applyProtection="1">
      <alignment horizontal="right"/>
    </xf>
    <xf numFmtId="0" fontId="1" fillId="0" borderId="0" xfId="0" applyFont="1" applyAlignment="1" applyProtection="1">
      <alignment horizontal="left"/>
    </xf>
    <xf numFmtId="177" fontId="5" fillId="0" borderId="1" xfId="1" applyNumberFormat="1" applyFont="1" applyBorder="1" applyAlignment="1" applyProtection="1">
      <alignment horizontal="center" vertical="center"/>
    </xf>
    <xf numFmtId="177" fontId="6" fillId="2" borderId="2" xfId="1" applyNumberFormat="1" applyFont="1" applyFill="1" applyBorder="1" applyAlignment="1" applyProtection="1">
      <alignment horizontal="left" vertical="center" shrinkToFit="1"/>
    </xf>
    <xf numFmtId="0" fontId="0" fillId="0" borderId="3" xfId="0" applyBorder="1" applyProtection="1"/>
    <xf numFmtId="177" fontId="7" fillId="0" borderId="2" xfId="1" applyNumberFormat="1" applyFont="1" applyBorder="1" applyAlignment="1" applyProtection="1">
      <alignment horizontal="left" vertical="center" shrinkToFit="1"/>
    </xf>
    <xf numFmtId="0" fontId="0" fillId="0" borderId="6" xfId="0" applyBorder="1" applyProtection="1"/>
    <xf numFmtId="0" fontId="0" fillId="0" borderId="8" xfId="0" applyBorder="1" applyProtection="1"/>
    <xf numFmtId="0" fontId="0" fillId="0" borderId="11" xfId="0" applyBorder="1" applyProtection="1"/>
    <xf numFmtId="0" fontId="19" fillId="3" borderId="0" xfId="0" applyFont="1" applyFill="1" applyAlignment="1" applyProtection="1">
      <alignment horizontal="center"/>
    </xf>
    <xf numFmtId="0" fontId="0" fillId="3" borderId="14" xfId="0" applyFill="1" applyBorder="1" applyAlignment="1" applyProtection="1">
      <alignment horizontal="center"/>
    </xf>
    <xf numFmtId="0" fontId="8" fillId="0" borderId="7" xfId="0" applyFont="1" applyBorder="1" applyAlignment="1" applyProtection="1">
      <alignment horizontal="left" wrapText="1" indent="1"/>
    </xf>
    <xf numFmtId="0" fontId="8" fillId="0" borderId="0" xfId="0" applyFont="1" applyAlignment="1" applyProtection="1">
      <alignment horizontal="left" wrapText="1" indent="1"/>
    </xf>
    <xf numFmtId="0" fontId="1" fillId="0" borderId="9" xfId="0" applyFont="1" applyBorder="1" applyAlignment="1" applyProtection="1">
      <alignment horizontal="left" vertical="top" wrapText="1" indent="1"/>
    </xf>
    <xf numFmtId="0" fontId="0" fillId="0" borderId="10" xfId="0" applyBorder="1" applyAlignment="1" applyProtection="1">
      <alignment horizontal="left" vertical="top" wrapText="1" indent="1"/>
    </xf>
    <xf numFmtId="0" fontId="1" fillId="0" borderId="0" xfId="0" applyFont="1" applyAlignment="1" applyProtection="1">
      <alignment shrinkToFit="1"/>
    </xf>
    <xf numFmtId="0" fontId="1" fillId="0" borderId="0" xfId="0" applyFont="1" applyAlignment="1" applyProtection="1">
      <alignment horizontal="center"/>
    </xf>
    <xf numFmtId="0" fontId="0" fillId="0" borderId="0" xfId="0" applyAlignment="1" applyProtection="1">
      <alignment horizontal="center"/>
    </xf>
    <xf numFmtId="0" fontId="1" fillId="0" borderId="0" xfId="0" applyFont="1" applyAlignment="1" applyProtection="1">
      <alignment horizontal="center" vertical="center"/>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1" fillId="0" borderId="4" xfId="0" applyFont="1" applyBorder="1" applyAlignment="1" applyProtection="1">
      <alignment horizontal="left" wrapText="1" indent="1"/>
    </xf>
    <xf numFmtId="0" fontId="0" fillId="0" borderId="5" xfId="0" applyBorder="1" applyAlignment="1" applyProtection="1">
      <alignment horizontal="left" wrapText="1" indent="1"/>
    </xf>
    <xf numFmtId="0" fontId="0" fillId="0" borderId="0" xfId="0" applyAlignment="1" applyProtection="1">
      <alignment shrinkToFit="1"/>
    </xf>
  </cellXfs>
  <cellStyles count="4">
    <cellStyle name="桁区切り 2" xfId="2" xr:uid="{3C681C2C-F709-4955-B8D2-4757457B625D}"/>
    <cellStyle name="標準" xfId="0" builtinId="0"/>
    <cellStyle name="標準 2" xfId="1" xr:uid="{64AEB75D-BC81-490D-A493-B4FFAC141842}"/>
    <cellStyle name="標準 3" xfId="3" xr:uid="{626160FA-8FE7-4F96-A3CD-D39C0126B9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323374</xdr:colOff>
      <xdr:row>48</xdr:row>
      <xdr:rowOff>110965</xdr:rowOff>
    </xdr:from>
    <xdr:to>
      <xdr:col>5</xdr:col>
      <xdr:colOff>102394</xdr:colOff>
      <xdr:row>49</xdr:row>
      <xdr:rowOff>354806</xdr:rowOff>
    </xdr:to>
    <xdr:sp macro="" textlink="">
      <xdr:nvSpPr>
        <xdr:cNvPr id="2" name="正方形/長方形 1">
          <a:extLst>
            <a:ext uri="{FF2B5EF4-FFF2-40B4-BE49-F238E27FC236}">
              <a16:creationId xmlns:a16="http://schemas.microsoft.com/office/drawing/2014/main" id="{C18096AF-4EC2-4D9F-8594-D88386D5104D}"/>
            </a:ext>
          </a:extLst>
        </xdr:cNvPr>
        <xdr:cNvSpPr/>
      </xdr:nvSpPr>
      <xdr:spPr>
        <a:xfrm>
          <a:off x="978218" y="9755028"/>
          <a:ext cx="5446395" cy="481966"/>
        </a:xfrm>
        <a:prstGeom prst="rect">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問い合わせ先　　周南市役所　財政部　契約監理課　物品業務委託担当</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TEL</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0834-22-8234  FAX</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0834-22-8430  E-mail</a:t>
          </a:r>
          <a:r>
            <a:rPr kumimoji="1" lang="en-US" altLang="ja-JP" sz="1100" baseline="0">
              <a:solidFill>
                <a:sysClr val="windowText" lastClr="000000"/>
              </a:solidFill>
              <a:latin typeface="ＭＳ Ｐ明朝" panose="02020600040205080304" pitchFamily="18" charset="-128"/>
              <a:ea typeface="ＭＳ Ｐ明朝" panose="02020600040205080304" pitchFamily="18" charset="-128"/>
            </a:rPr>
            <a:t>  keiyaku@city.shunan.lg.jp</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17635</xdr:colOff>
      <xdr:row>0</xdr:row>
      <xdr:rowOff>24695</xdr:rowOff>
    </xdr:from>
    <xdr:to>
      <xdr:col>4</xdr:col>
      <xdr:colOff>465663</xdr:colOff>
      <xdr:row>0</xdr:row>
      <xdr:rowOff>560918</xdr:rowOff>
    </xdr:to>
    <xdr:sp macro="" textlink="">
      <xdr:nvSpPr>
        <xdr:cNvPr id="2" name="吹き出し: 角を丸めた四角形 1">
          <a:extLst>
            <a:ext uri="{FF2B5EF4-FFF2-40B4-BE49-F238E27FC236}">
              <a16:creationId xmlns:a16="http://schemas.microsoft.com/office/drawing/2014/main" id="{2941345E-7C68-4F4A-B894-99C4138AAF71}"/>
            </a:ext>
          </a:extLst>
        </xdr:cNvPr>
        <xdr:cNvSpPr/>
      </xdr:nvSpPr>
      <xdr:spPr>
        <a:xfrm>
          <a:off x="17635" y="24695"/>
          <a:ext cx="3589161" cy="536223"/>
        </a:xfrm>
        <a:prstGeom prst="wedgeRoundRectCallout">
          <a:avLst>
            <a:gd name="adj1" fmla="val 35156"/>
            <a:gd name="adj2" fmla="val 81637"/>
            <a:gd name="adj3" fmla="val 1666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業者名のドロップダウンリストボタンを押し、テキストフィルターの検索ボックスに業者名を入力し、検索してください。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B65E-0307-42A3-B9CA-5B45DAAC2514}">
  <sheetPr codeName="Sheet5"/>
  <dimension ref="A1:F50"/>
  <sheetViews>
    <sheetView tabSelected="1" zoomScaleNormal="100" zoomScaleSheetLayoutView="80" workbookViewId="0">
      <selection activeCell="C2" sqref="C2"/>
    </sheetView>
  </sheetViews>
  <sheetFormatPr defaultRowHeight="18.75"/>
  <cols>
    <col min="1" max="1" width="8.625" style="42" customWidth="1"/>
    <col min="2" max="2" width="7.625" style="42" customWidth="1"/>
    <col min="3" max="3" width="23.625" style="42" customWidth="1"/>
    <col min="4" max="4" width="30.625" style="42" customWidth="1"/>
    <col min="5" max="5" width="12.5" style="42" bestFit="1" customWidth="1"/>
    <col min="6" max="6" width="1.625" style="42" customWidth="1"/>
    <col min="7" max="16384" width="9" style="42"/>
  </cols>
  <sheetData>
    <row r="1" spans="1:6" ht="9.9499999999999993" customHeight="1" thickBot="1">
      <c r="A1" s="34"/>
      <c r="B1" s="34"/>
      <c r="C1" s="34"/>
      <c r="D1" s="34"/>
      <c r="E1" s="34"/>
      <c r="F1" s="34"/>
    </row>
    <row r="2" spans="1:6" ht="20.25" thickBot="1">
      <c r="A2" s="56" t="s">
        <v>1598</v>
      </c>
      <c r="B2" s="57"/>
      <c r="C2" s="1"/>
      <c r="D2" s="35" t="s">
        <v>17</v>
      </c>
      <c r="E2" s="34"/>
      <c r="F2" s="34"/>
    </row>
    <row r="3" spans="1:6" ht="19.5">
      <c r="A3" s="34"/>
      <c r="B3" s="36"/>
      <c r="C3" s="37"/>
      <c r="D3" s="38" t="s">
        <v>1597</v>
      </c>
      <c r="E3" s="34"/>
      <c r="F3" s="34"/>
    </row>
    <row r="4" spans="1:6" ht="9.9499999999999993" customHeight="1">
      <c r="A4" s="34"/>
      <c r="B4" s="34"/>
      <c r="C4" s="34"/>
      <c r="D4" s="39"/>
      <c r="E4" s="34"/>
      <c r="F4" s="34"/>
    </row>
    <row r="5" spans="1:6">
      <c r="A5" s="40"/>
      <c r="B5" s="40"/>
      <c r="C5" s="40"/>
      <c r="D5" s="40"/>
      <c r="E5" s="41"/>
    </row>
    <row r="6" spans="1:6">
      <c r="A6" s="40"/>
      <c r="B6" s="40"/>
      <c r="C6" s="40"/>
      <c r="D6" s="40"/>
      <c r="E6" s="43" t="s">
        <v>1601</v>
      </c>
    </row>
    <row r="7" spans="1:6">
      <c r="A7" s="62" t="e">
        <f>VLOOKUP($C$2,'業者一覧（物品）'!$A$2:$BN$976,4,FALSE)</f>
        <v>#N/A</v>
      </c>
      <c r="B7" s="62"/>
      <c r="C7" s="62"/>
      <c r="D7" s="40"/>
      <c r="E7" s="40"/>
    </row>
    <row r="8" spans="1:6">
      <c r="A8" s="62" t="e">
        <f>VLOOKUP($C$2,'業者一覧（物品）'!$A$2:$BN$976,3,FALSE)</f>
        <v>#N/A</v>
      </c>
      <c r="B8" s="62"/>
      <c r="C8" s="62"/>
      <c r="D8" s="40" t="s">
        <v>0</v>
      </c>
      <c r="E8" s="40"/>
    </row>
    <row r="9" spans="1:6">
      <c r="A9" s="62" t="e">
        <f>VLOOKUP($C$2,'業者一覧（物品）'!$A$2:$BN$976,5,FALSE)</f>
        <v>#N/A</v>
      </c>
      <c r="B9" s="70"/>
      <c r="C9" s="70"/>
      <c r="D9" s="40"/>
      <c r="E9" s="44"/>
    </row>
    <row r="10" spans="1:6">
      <c r="A10" s="40"/>
      <c r="B10" s="40"/>
      <c r="C10" s="40"/>
      <c r="D10" s="40"/>
      <c r="E10" s="44"/>
    </row>
    <row r="11" spans="1:6">
      <c r="A11" s="40"/>
      <c r="B11" s="40"/>
      <c r="C11" s="40"/>
      <c r="D11" s="40"/>
      <c r="E11" s="44"/>
    </row>
    <row r="12" spans="1:6">
      <c r="A12" s="63" t="s">
        <v>1599</v>
      </c>
      <c r="B12" s="64"/>
      <c r="C12" s="64"/>
      <c r="D12" s="64"/>
      <c r="E12" s="64"/>
    </row>
    <row r="13" spans="1:6">
      <c r="A13" s="40"/>
      <c r="B13" s="40"/>
      <c r="C13" s="40"/>
      <c r="D13" s="40"/>
      <c r="E13" s="40"/>
    </row>
    <row r="14" spans="1:6">
      <c r="A14" s="40" t="s">
        <v>1600</v>
      </c>
      <c r="B14" s="40"/>
      <c r="C14" s="40"/>
      <c r="D14" s="40"/>
      <c r="E14" s="40"/>
    </row>
    <row r="15" spans="1:6" ht="24.95" customHeight="1">
      <c r="A15" s="65" t="s">
        <v>1</v>
      </c>
      <c r="B15" s="65"/>
      <c r="C15" s="65"/>
      <c r="D15" s="65"/>
      <c r="E15" s="65"/>
    </row>
    <row r="16" spans="1:6">
      <c r="A16" s="45" t="s">
        <v>2</v>
      </c>
      <c r="B16" s="45"/>
      <c r="C16" s="66" t="s">
        <v>2629</v>
      </c>
      <c r="D16" s="67"/>
      <c r="E16" s="67"/>
    </row>
    <row r="17" spans="1:5">
      <c r="A17" s="40"/>
      <c r="B17" s="40"/>
      <c r="C17" s="67"/>
      <c r="D17" s="67"/>
      <c r="E17" s="67"/>
    </row>
    <row r="18" spans="1:5">
      <c r="A18" s="40" t="s">
        <v>3</v>
      </c>
      <c r="B18" s="40"/>
      <c r="C18" s="46" t="e">
        <f>VLOOKUP($C$2,'業者一覧（物品）'!$A$2:$BN$976,1,FALSE)</f>
        <v>#N/A</v>
      </c>
      <c r="D18" s="47" t="s">
        <v>4</v>
      </c>
      <c r="E18" s="48" t="e">
        <f>VLOOKUP($C$2,'業者一覧（物品）'!$A$2:$BN$976,2,FALSE)</f>
        <v>#N/A</v>
      </c>
    </row>
    <row r="19" spans="1:5">
      <c r="A19" s="40" t="s">
        <v>5</v>
      </c>
      <c r="B19" s="40"/>
      <c r="C19" s="46" t="e">
        <f>VLOOKUP($C$2,'業者一覧（物品）'!$A$2:$BN$976,6,FALSE)</f>
        <v>#N/A</v>
      </c>
      <c r="D19" s="40"/>
      <c r="E19" s="40"/>
    </row>
    <row r="20" spans="1:5">
      <c r="A20" s="40" t="s">
        <v>6</v>
      </c>
      <c r="B20" s="40"/>
      <c r="C20" s="40" t="s">
        <v>14</v>
      </c>
      <c r="D20" s="40"/>
      <c r="E20" s="40"/>
    </row>
    <row r="21" spans="1:5">
      <c r="A21" s="40" t="s">
        <v>7</v>
      </c>
      <c r="B21" s="40"/>
      <c r="C21" s="40"/>
      <c r="D21" s="40"/>
      <c r="E21" s="40"/>
    </row>
    <row r="22" spans="1:5" ht="15" customHeight="1">
      <c r="A22" s="49"/>
      <c r="B22" s="50" t="s">
        <v>8</v>
      </c>
      <c r="C22" s="50" t="s">
        <v>9</v>
      </c>
      <c r="D22" s="50" t="s">
        <v>10</v>
      </c>
      <c r="E22" s="51"/>
    </row>
    <row r="23" spans="1:5" ht="15" customHeight="1">
      <c r="A23" s="49"/>
      <c r="B23" s="52" t="e">
        <f>IF(VLOOKUP($C$2,'業者一覧（物品）'!$A$2:$BN$976,7,0)=0,"-",VLOOKUP($C$2,'業者一覧（物品）'!$A$2:$BN$976,7,0))</f>
        <v>#N/A</v>
      </c>
      <c r="C23" s="52" t="e">
        <f>IF(VLOOKUP($C$2,'業者一覧（物品）'!$A$2:$BN$976,8,0)=0,"-",VLOOKUP($C$2,'業者一覧（物品）'!$A$2:$BN$976,8,0))</f>
        <v>#N/A</v>
      </c>
      <c r="D23" s="52" t="e">
        <f>IF(VLOOKUP($C$2,'業者一覧（物品）'!$A$2:$BN$976,9,0)=0,"-",VLOOKUP($C$2,'業者一覧（物品）'!$A$2:$BN$976,9,0))</f>
        <v>#N/A</v>
      </c>
      <c r="E23" s="51"/>
    </row>
    <row r="24" spans="1:5" ht="15" customHeight="1">
      <c r="A24" s="49"/>
      <c r="B24" s="52" t="e">
        <f>IF(VLOOKUP($C$2,'業者一覧（物品）'!$A$2:$BN$976,10,0)=0,"-",VLOOKUP($C$2,'業者一覧（物品）'!$A$2:$BN$976,10,0))</f>
        <v>#N/A</v>
      </c>
      <c r="C24" s="52" t="e">
        <f>IF(VLOOKUP($C$2,'業者一覧（物品）'!$A$2:$BN$976,11,0)=0,"-",VLOOKUP($C$2,'業者一覧（物品）'!$A$2:$BN$976,11,0))</f>
        <v>#N/A</v>
      </c>
      <c r="D24" s="52" t="e">
        <f>IF(VLOOKUP($C$2,'業者一覧（物品）'!$A$2:$BN$976,12,0)=0,"-",VLOOKUP($C$2,'業者一覧（物品）'!$A$2:$BN$976,12,0))</f>
        <v>#N/A</v>
      </c>
      <c r="E24" s="51"/>
    </row>
    <row r="25" spans="1:5" ht="15" customHeight="1">
      <c r="A25" s="49"/>
      <c r="B25" s="52" t="e">
        <f>IF(VLOOKUP($C$2,'業者一覧（物品）'!$A$2:$BN$976,13,0)=0,"-",VLOOKUP($C$2,'業者一覧（物品）'!$A$2:$BN$976,13,0))</f>
        <v>#N/A</v>
      </c>
      <c r="C25" s="52" t="e">
        <f>IF(VLOOKUP($C$2,'業者一覧（物品）'!$A$2:$BN$976,14,0)=0,"-",VLOOKUP($C$2,'業者一覧（物品）'!$A$2:$BN$976,14,0))</f>
        <v>#N/A</v>
      </c>
      <c r="D25" s="52" t="e">
        <f>IF(VLOOKUP($C$2,'業者一覧（物品）'!$A$2:$BN$976,15,0)=0,"-",VLOOKUP($C$2,'業者一覧（物品）'!$A$2:$BN$976,15,0))</f>
        <v>#N/A</v>
      </c>
      <c r="E25" s="51"/>
    </row>
    <row r="26" spans="1:5" ht="15" customHeight="1">
      <c r="A26" s="49"/>
      <c r="B26" s="52" t="e">
        <f>IF(VLOOKUP($C$2,'業者一覧（物品）'!$A$2:$BN$976,16,0)=0,"-",VLOOKUP($C$2,'業者一覧（物品）'!$A$2:$BN$976,16,0))</f>
        <v>#N/A</v>
      </c>
      <c r="C26" s="52" t="e">
        <f>IF(VLOOKUP($C$2,'業者一覧（物品）'!$A$2:$BN$976,17,0)=0,"-",VLOOKUP($C$2,'業者一覧（物品）'!$A$2:$BN$976,17,0))</f>
        <v>#N/A</v>
      </c>
      <c r="D26" s="52" t="e">
        <f>IF(VLOOKUP($C$2,'業者一覧（物品）'!$A$2:$BN$976,18,0)=0,"-",VLOOKUP($C$2,'業者一覧（物品）'!$A$2:$BN$976,18,0))</f>
        <v>#N/A</v>
      </c>
      <c r="E26" s="51"/>
    </row>
    <row r="27" spans="1:5" ht="15" customHeight="1">
      <c r="A27" s="49"/>
      <c r="B27" s="52" t="e">
        <f>IF(VLOOKUP($C$2,'業者一覧（物品）'!$A$2:$BN$976,19,0)=0,"-",VLOOKUP($C$2,'業者一覧（物品）'!$A$2:$BN$976,19,0))</f>
        <v>#N/A</v>
      </c>
      <c r="C27" s="52" t="e">
        <f>IF(VLOOKUP($C$2,'業者一覧（物品）'!$A$2:$BN$976,20,0)=0,"-",VLOOKUP($C$2,'業者一覧（物品）'!$A$2:$BN$976,20,0))</f>
        <v>#N/A</v>
      </c>
      <c r="D27" s="52" t="e">
        <f>IF(VLOOKUP($C$2,'業者一覧（物品）'!$A$2:$BN$976,21,0)=0,"-",VLOOKUP($C$2,'業者一覧（物品）'!$A$2:$BN$976,21,0))</f>
        <v>#N/A</v>
      </c>
      <c r="E27" s="51"/>
    </row>
    <row r="28" spans="1:5" ht="15" customHeight="1">
      <c r="A28" s="49"/>
      <c r="B28" s="52" t="e">
        <f>IF(VLOOKUP($C$2,'業者一覧（物品）'!$A$2:$BN$976,22,0)=0,"-",VLOOKUP($C$2,'業者一覧（物品）'!$A$2:$BN$976,22,0))</f>
        <v>#N/A</v>
      </c>
      <c r="C28" s="52" t="e">
        <f>IF(VLOOKUP($C$2,'業者一覧（物品）'!$A$2:$BN$976,23,0)=0,"-",VLOOKUP($C$2,'業者一覧（物品）'!$A$2:$BN$976,23,0))</f>
        <v>#N/A</v>
      </c>
      <c r="D28" s="52" t="e">
        <f>IF(VLOOKUP($C$2,'業者一覧（物品）'!$A$2:$BN$976,24,0)=0,"-",VLOOKUP($C$2,'業者一覧（物品）'!$A$2:$BN$976,24,0))</f>
        <v>#N/A</v>
      </c>
      <c r="E28" s="51"/>
    </row>
    <row r="29" spans="1:5" ht="15" customHeight="1">
      <c r="A29" s="49"/>
      <c r="B29" s="52" t="e">
        <f>IF(VLOOKUP($C$2,'業者一覧（物品）'!$A$2:$BN$976,25,0)=0,"-",VLOOKUP($C$2,'業者一覧（物品）'!$A$2:$BN$976,25,0))</f>
        <v>#N/A</v>
      </c>
      <c r="C29" s="52" t="e">
        <f>IF(VLOOKUP($C$2,'業者一覧（物品）'!$A$2:$BN$976,26,0)=0,"-",VLOOKUP($C$2,'業者一覧（物品）'!$A$2:$BN$976,26,0))</f>
        <v>#N/A</v>
      </c>
      <c r="D29" s="52" t="e">
        <f>IF(VLOOKUP($C$2,'業者一覧（物品）'!$A$2:$BN$976,27,0)=0,"-",VLOOKUP($C$2,'業者一覧（物品）'!$A$2:$BN$976,27,0))</f>
        <v>#N/A</v>
      </c>
      <c r="E29" s="51"/>
    </row>
    <row r="30" spans="1:5" ht="15" customHeight="1">
      <c r="A30" s="49"/>
      <c r="B30" s="52" t="e">
        <f>IF(VLOOKUP($C$2,'業者一覧（物品）'!$A$2:$BN$976,28,0)=0,"-",VLOOKUP($C$2,'業者一覧（物品）'!$A$2:$BN$976,28,0))</f>
        <v>#N/A</v>
      </c>
      <c r="C30" s="52" t="e">
        <f>IF(VLOOKUP($C$2,'業者一覧（物品）'!$A$2:$BN$976,29,0)=0,"-",VLOOKUP($C$2,'業者一覧（物品）'!$A$2:$BN$976,29,0))</f>
        <v>#N/A</v>
      </c>
      <c r="D30" s="52" t="e">
        <f>IF(VLOOKUP($C$2,'業者一覧（物品）'!$A$2:$BN$976,30,0)=0,"-",VLOOKUP($C$2,'業者一覧（物品）'!$A$2:$BN$976,30,0))</f>
        <v>#N/A</v>
      </c>
      <c r="E30" s="51"/>
    </row>
    <row r="31" spans="1:5" ht="15" customHeight="1">
      <c r="A31" s="49"/>
      <c r="B31" s="52" t="e">
        <f>IF(VLOOKUP($C$2,'業者一覧（物品）'!$A$2:$BN$976,31,0)=0,"-",VLOOKUP($C$2,'業者一覧（物品）'!$A$2:$BN$976,31,0))</f>
        <v>#N/A</v>
      </c>
      <c r="C31" s="52" t="e">
        <f>IF(VLOOKUP($C$2,'業者一覧（物品）'!$A$2:$BN$976,32,0)=0,"-",VLOOKUP($C$2,'業者一覧（物品）'!$A$2:$BN$976,32,0))</f>
        <v>#N/A</v>
      </c>
      <c r="D31" s="52" t="e">
        <f>IF(VLOOKUP($C$2,'業者一覧（物品）'!$A$2:$BN$976,33,0)=0,"-",VLOOKUP($C$2,'業者一覧（物品）'!$A$2:$BN$976,33,0))</f>
        <v>#N/A</v>
      </c>
      <c r="E31" s="51"/>
    </row>
    <row r="32" spans="1:5" ht="15" customHeight="1">
      <c r="A32" s="49"/>
      <c r="B32" s="52" t="e">
        <f>IF(VLOOKUP($C$2,'業者一覧（物品）'!$A$2:$BN$976,34,0)=0,"-",VLOOKUP($C$2,'業者一覧（物品）'!$A$2:$BN$976,34,0))</f>
        <v>#N/A</v>
      </c>
      <c r="C32" s="52" t="e">
        <f>IF(VLOOKUP($C$2,'業者一覧（物品）'!$A$2:$BN$976,35,0)=0,"-",VLOOKUP($C$2,'業者一覧（物品）'!$A$2:$BN$976,35,0))</f>
        <v>#N/A</v>
      </c>
      <c r="D32" s="52" t="e">
        <f>IF(VLOOKUP($C$2,'業者一覧（物品）'!$A$2:$BN$976,36,0)=0,"-",VLOOKUP($C$2,'業者一覧（物品）'!$A$2:$BN$976,36,0))</f>
        <v>#N/A</v>
      </c>
      <c r="E32" s="51"/>
    </row>
    <row r="33" spans="1:6" ht="15" customHeight="1">
      <c r="A33" s="49"/>
      <c r="B33" s="52" t="e">
        <f>IF(VLOOKUP($C$2,'業者一覧（物品）'!$A$2:$BN$976,37,0)=0,"-",VLOOKUP($C$2,'業者一覧（物品）'!$A$2:$BN$976,37,0))</f>
        <v>#N/A</v>
      </c>
      <c r="C33" s="52" t="e">
        <f>IF(VLOOKUP($C$2,'業者一覧（物品）'!$A$2:$BN$976,38,0)=0,"-",VLOOKUP($C$2,'業者一覧（物品）'!$A$2:$BN$976,38,0))</f>
        <v>#N/A</v>
      </c>
      <c r="D33" s="52" t="e">
        <f>IF(VLOOKUP($C$2,'業者一覧（物品）'!$A$2:$BN$976,39,0)=0,"-",VLOOKUP($C$2,'業者一覧（物品）'!$A$2:$BN$976,39,0))</f>
        <v>#N/A</v>
      </c>
      <c r="E33" s="51"/>
    </row>
    <row r="34" spans="1:6" ht="15" customHeight="1">
      <c r="A34" s="49"/>
      <c r="B34" s="52" t="e">
        <f>IF(VLOOKUP($C$2,'業者一覧（物品）'!$A$2:$BN$976,40,0)=0,"-",VLOOKUP($C$2,'業者一覧（物品）'!$A$2:$BN$976,40,0))</f>
        <v>#N/A</v>
      </c>
      <c r="C34" s="52" t="e">
        <f>IF(VLOOKUP($C$2,'業者一覧（物品）'!$A$2:$BN$976,41,0)=0,"-",VLOOKUP($C$2,'業者一覧（物品）'!$A$2:$BN$976,41,0))</f>
        <v>#N/A</v>
      </c>
      <c r="D34" s="52" t="e">
        <f>IF(VLOOKUP($C$2,'業者一覧（物品）'!$A$2:$BN$976,42,0)=0,"-",VLOOKUP($C$2,'業者一覧（物品）'!$A$2:$BN$976,42,0))</f>
        <v>#N/A</v>
      </c>
      <c r="E34" s="51"/>
    </row>
    <row r="35" spans="1:6" ht="15" customHeight="1">
      <c r="A35" s="49"/>
      <c r="B35" s="52" t="e">
        <f>IF(VLOOKUP($C$2,'業者一覧（物品）'!$A$2:$BN$976,43,0)=0,"-",VLOOKUP($C$2,'業者一覧（物品）'!$A$2:$BN$976,43,0))</f>
        <v>#N/A</v>
      </c>
      <c r="C35" s="52" t="e">
        <f>IF(VLOOKUP($C$2,'業者一覧（物品）'!$A$2:$BN$976,44,0)=0,"-",VLOOKUP($C$2,'業者一覧（物品）'!$A$2:$BN$976,44,0))</f>
        <v>#N/A</v>
      </c>
      <c r="D35" s="52" t="e">
        <f>IF(VLOOKUP($C$2,'業者一覧（物品）'!$A$2:$BN$976,45,0)=0,"-",VLOOKUP($C$2,'業者一覧（物品）'!$A$2:$BN$976,45,0))</f>
        <v>#N/A</v>
      </c>
      <c r="E35" s="51"/>
    </row>
    <row r="36" spans="1:6" ht="15" customHeight="1">
      <c r="A36" s="49"/>
      <c r="B36" s="52" t="e">
        <f>IF(VLOOKUP($C$2,'業者一覧（物品）'!$A$2:$BN$976,46,0)=0,"-",VLOOKUP($C$2,'業者一覧（物品）'!$A$2:$BN$976,46,0))</f>
        <v>#N/A</v>
      </c>
      <c r="C36" s="52" t="e">
        <f>IF(VLOOKUP($C$2,'業者一覧（物品）'!$A$2:$BN$976,47,0)=0,"-",VLOOKUP($C$2,'業者一覧（物品）'!$A$2:$BN$976,47,0))</f>
        <v>#N/A</v>
      </c>
      <c r="D36" s="52" t="e">
        <f>IF(VLOOKUP($C$2,'業者一覧（物品）'!$A$2:$BN$976,48,0)=0,"-",VLOOKUP($C$2,'業者一覧（物品）'!$A$2:$BN$976,48,0))</f>
        <v>#N/A</v>
      </c>
      <c r="E36" s="51"/>
    </row>
    <row r="37" spans="1:6" ht="15" customHeight="1">
      <c r="A37" s="49"/>
      <c r="B37" s="52" t="e">
        <f>IF(VLOOKUP($C$2,'業者一覧（物品）'!$A$2:$BN$976,49,0)=0,"-",VLOOKUP($C$2,'業者一覧（物品）'!$A$2:$BN$976,49,0))</f>
        <v>#N/A</v>
      </c>
      <c r="C37" s="52" t="e">
        <f>IF(VLOOKUP($C$2,'業者一覧（物品）'!$A$2:$BN$976,50,0)=0,"-",VLOOKUP($C$2,'業者一覧（物品）'!$A$2:$BN$976,50,0))</f>
        <v>#N/A</v>
      </c>
      <c r="D37" s="52" t="e">
        <f>IF(VLOOKUP($C$2,'業者一覧（物品）'!$A$2:$BN$976,51,0)=0,"-",VLOOKUP($C$2,'業者一覧（物品）'!$A$2:$BN$976,51,0))</f>
        <v>#N/A</v>
      </c>
      <c r="E37" s="51"/>
    </row>
    <row r="38" spans="1:6" ht="15" customHeight="1">
      <c r="A38" s="49"/>
      <c r="B38" s="52" t="e">
        <f>IF(VLOOKUP($C$2,'業者一覧（物品）'!$A$2:$BN$976,52,0)=0,"-",VLOOKUP($C$2,'業者一覧（物品）'!$A$2:$BN$976,52,0))</f>
        <v>#N/A</v>
      </c>
      <c r="C38" s="52" t="e">
        <f>IF(VLOOKUP($C$2,'業者一覧（物品）'!$A$2:$BN$976,53,0)=0,"-",VLOOKUP($C$2,'業者一覧（物品）'!$A$2:$BN$976,53,0))</f>
        <v>#N/A</v>
      </c>
      <c r="D38" s="52" t="e">
        <f>IF(VLOOKUP($C$2,'業者一覧（物品）'!$A$2:$BN$976,54,0)=0,"-",VLOOKUP($C$2,'業者一覧（物品）'!$A$2:$BN$976,54,0))</f>
        <v>#N/A</v>
      </c>
      <c r="E38" s="51"/>
    </row>
    <row r="39" spans="1:6" ht="15" customHeight="1">
      <c r="A39" s="49"/>
      <c r="B39" s="52" t="e">
        <f>IF(VLOOKUP($C$2,'業者一覧（物品）'!$A$2:$BN$976,55,0)=0,"-",VLOOKUP($C$2,'業者一覧（物品）'!$A$2:$BN$976,55,0))</f>
        <v>#N/A</v>
      </c>
      <c r="C39" s="52" t="e">
        <f>IF(VLOOKUP($C$2,'業者一覧（物品）'!$A$2:$BN$976,56,0)=0,"-",VLOOKUP($C$2,'業者一覧（物品）'!$A$2:$BN$976,56,0))</f>
        <v>#N/A</v>
      </c>
      <c r="D39" s="52" t="e">
        <f>IF(VLOOKUP($C$2,'業者一覧（物品）'!$A$2:$BN$976,57,0)=0,"-",VLOOKUP($C$2,'業者一覧（物品）'!$A$2:$BN$976,57,0))</f>
        <v>#N/A</v>
      </c>
      <c r="E39" s="51"/>
    </row>
    <row r="40" spans="1:6" ht="15" customHeight="1">
      <c r="A40" s="49"/>
      <c r="B40" s="52" t="e">
        <f>IF(VLOOKUP($C$2,'業者一覧（物品）'!$A$2:$BN$976,58,0)=0,"-",VLOOKUP($C$2,'業者一覧（物品）'!$A$2:$BN$976,58,0))</f>
        <v>#N/A</v>
      </c>
      <c r="C40" s="52" t="e">
        <f>IF(VLOOKUP($C$2,'業者一覧（物品）'!$A$2:$BN$976,59,0)=0,"-",VLOOKUP($C$2,'業者一覧（物品）'!$A$2:$BN$976,59,0))</f>
        <v>#N/A</v>
      </c>
      <c r="D40" s="52" t="e">
        <f>IF(VLOOKUP($C$2,'業者一覧（物品）'!$A$2:$BN$976,60,0)=0,"-",VLOOKUP($C$2,'業者一覧（物品）'!$A$2:$BN$976,60,0))</f>
        <v>#N/A</v>
      </c>
      <c r="E40" s="51"/>
    </row>
    <row r="41" spans="1:6" ht="15" customHeight="1">
      <c r="A41" s="49"/>
      <c r="B41" s="52" t="e">
        <f>IF(VLOOKUP($C$2,'業者一覧（物品）'!$A$2:$BN$976,61,0)=0,"-",VLOOKUP($C$2,'業者一覧（物品）'!$A$2:$BN$976,61,0))</f>
        <v>#N/A</v>
      </c>
      <c r="C41" s="52" t="e">
        <f>IF(VLOOKUP($C$2,'業者一覧（物品）'!$A$2:$BN$976,62,0)=0,"-",VLOOKUP($C$2,'業者一覧（物品）'!$A$2:$BN$976,62,0))</f>
        <v>#N/A</v>
      </c>
      <c r="D41" s="52" t="e">
        <f>IF(VLOOKUP($C$2,'業者一覧（物品）'!$A$2:$BN$976,63,0)=0,"-",VLOOKUP($C$2,'業者一覧（物品）'!$A$2:$BN$976,63,0))</f>
        <v>#N/A</v>
      </c>
      <c r="E41" s="51"/>
    </row>
    <row r="42" spans="1:6" ht="15" customHeight="1">
      <c r="A42" s="49"/>
      <c r="B42" s="52" t="e">
        <f>IF(VLOOKUP($C$2,'業者一覧（物品）'!$A$2:$BN$976,64,0)=0,"-",VLOOKUP($C$2,'業者一覧（物品）'!$A$2:$BN$976,64,0))</f>
        <v>#N/A</v>
      </c>
      <c r="C42" s="52" t="e">
        <f>IF(VLOOKUP($C$2,'業者一覧（物品）'!$A$2:$BN$976,65,0)=0,"-",VLOOKUP($C$2,'業者一覧（物品）'!$A$2:$BN$976,65,0))</f>
        <v>#N/A</v>
      </c>
      <c r="D42" s="52" t="e">
        <f>IF(VLOOKUP($C$2,'業者一覧（物品）'!$A$2:$BN$976,66,0)=0,"-",VLOOKUP($C$2,'業者一覧（物品）'!$A$2:$BN$976,66,0))</f>
        <v>#N/A</v>
      </c>
      <c r="E42" s="51"/>
    </row>
    <row r="43" spans="1:6" ht="12" customHeight="1">
      <c r="A43" s="40"/>
      <c r="B43" s="40"/>
      <c r="C43" s="40"/>
    </row>
    <row r="44" spans="1:6" hidden="1">
      <c r="A44" s="45" t="s">
        <v>11</v>
      </c>
      <c r="B44" s="40"/>
      <c r="C44" s="40"/>
      <c r="D44" s="40"/>
      <c r="E44" s="40"/>
    </row>
    <row r="45" spans="1:6" ht="19.5" hidden="1" thickBot="1">
      <c r="A45" s="48" t="s">
        <v>12</v>
      </c>
      <c r="B45" s="40"/>
      <c r="C45" s="40"/>
      <c r="D45" s="40"/>
      <c r="E45" s="40"/>
    </row>
    <row r="46" spans="1:6" ht="45" hidden="1" customHeight="1">
      <c r="A46" s="68" t="s">
        <v>16</v>
      </c>
      <c r="B46" s="69"/>
      <c r="C46" s="69"/>
      <c r="D46" s="69"/>
      <c r="E46" s="69"/>
      <c r="F46" s="53"/>
    </row>
    <row r="47" spans="1:6" ht="53.25" hidden="1" customHeight="1">
      <c r="A47" s="58" t="s">
        <v>15</v>
      </c>
      <c r="B47" s="59"/>
      <c r="C47" s="59"/>
      <c r="D47" s="59"/>
      <c r="E47" s="59"/>
      <c r="F47" s="54"/>
    </row>
    <row r="48" spans="1:6" ht="30" hidden="1" customHeight="1" thickBot="1">
      <c r="A48" s="60" t="s">
        <v>13</v>
      </c>
      <c r="B48" s="61"/>
      <c r="C48" s="61"/>
      <c r="D48" s="61"/>
      <c r="E48" s="61"/>
      <c r="F48" s="55"/>
    </row>
    <row r="49" spans="1:5" hidden="1">
      <c r="A49" s="40"/>
      <c r="B49" s="40"/>
      <c r="C49" s="40"/>
      <c r="E49" s="40"/>
    </row>
    <row r="50" spans="1:5" ht="31.5" hidden="1" customHeight="1"/>
  </sheetData>
  <sheetProtection algorithmName="SHA-512" hashValue="xGipUApgMOZBseUZvH5ceHczmkbDH1Z67zvVfO95S6QUgPC3r9YrFA2BhoTtFCBLDt/c/0k1z1cFlYGUC4razQ==" saltValue="FZCEKM0b/OzsO/bOqrlEfw==" spinCount="100000" sheet="1" objects="1" scenarios="1"/>
  <mergeCells count="10">
    <mergeCell ref="A2:B2"/>
    <mergeCell ref="A47:E47"/>
    <mergeCell ref="A48:E48"/>
    <mergeCell ref="A7:C7"/>
    <mergeCell ref="A8:C8"/>
    <mergeCell ref="A12:E12"/>
    <mergeCell ref="A15:E15"/>
    <mergeCell ref="C16:E17"/>
    <mergeCell ref="A46:E46"/>
    <mergeCell ref="A9:C9"/>
  </mergeCells>
  <phoneticPr fontId="2"/>
  <pageMargins left="0.51181102362204722" right="0.51181102362204722" top="0.35433070866141736"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0CF6-0DA9-4F6B-9B85-4C727AA4EE38}">
  <sheetPr codeName="Sheet7"/>
  <dimension ref="A1:BN1054"/>
  <sheetViews>
    <sheetView zoomScale="120" zoomScaleNormal="120" workbookViewId="0">
      <pane ySplit="2" topLeftCell="A3" activePane="bottomLeft" state="frozen"/>
      <selection pane="bottomLeft" activeCell="C2" sqref="C2"/>
    </sheetView>
  </sheetViews>
  <sheetFormatPr defaultColWidth="8.5" defaultRowHeight="10.5"/>
  <cols>
    <col min="1" max="1" width="10.625" style="33" customWidth="1"/>
    <col min="2" max="2" width="0" style="6" hidden="1" customWidth="1"/>
    <col min="3" max="3" width="30.625" style="6" customWidth="1"/>
    <col min="4" max="4" width="19.5" style="6" hidden="1" customWidth="1"/>
    <col min="5" max="5" width="30.625" style="6" customWidth="1"/>
    <col min="6" max="6" width="0" style="19" hidden="1" customWidth="1"/>
    <col min="7" max="7" width="0" style="18" hidden="1" customWidth="1"/>
    <col min="8" max="9" width="0" style="6" hidden="1" customWidth="1"/>
    <col min="10" max="10" width="0" style="18" hidden="1" customWidth="1"/>
    <col min="11" max="12" width="0" style="6" hidden="1" customWidth="1"/>
    <col min="13" max="13" width="0" style="18" hidden="1" customWidth="1"/>
    <col min="14" max="15" width="0" style="6" hidden="1" customWidth="1"/>
    <col min="16" max="16" width="0" style="18" hidden="1" customWidth="1"/>
    <col min="17" max="18" width="0" style="6" hidden="1" customWidth="1"/>
    <col min="19" max="19" width="0" style="18" hidden="1" customWidth="1"/>
    <col min="20" max="21" width="0" style="6" hidden="1" customWidth="1"/>
    <col min="22" max="22" width="0" style="18" hidden="1" customWidth="1"/>
    <col min="23" max="24" width="0" style="6" hidden="1" customWidth="1"/>
    <col min="25" max="25" width="0" style="18" hidden="1" customWidth="1"/>
    <col min="26" max="27" width="0" style="6" hidden="1" customWidth="1"/>
    <col min="28" max="28" width="0" style="18" hidden="1" customWidth="1"/>
    <col min="29" max="30" width="0" style="6" hidden="1" customWidth="1"/>
    <col min="31" max="31" width="0" style="18" hidden="1" customWidth="1"/>
    <col min="32" max="33" width="0" style="6" hidden="1" customWidth="1"/>
    <col min="34" max="34" width="0" style="18" hidden="1" customWidth="1"/>
    <col min="35" max="36" width="0" style="6" hidden="1" customWidth="1"/>
    <col min="37" max="37" width="0" style="18" hidden="1" customWidth="1"/>
    <col min="38" max="39" width="0" style="6" hidden="1" customWidth="1"/>
    <col min="40" max="40" width="0" style="18" hidden="1" customWidth="1"/>
    <col min="41" max="42" width="0" style="6" hidden="1" customWidth="1"/>
    <col min="43" max="43" width="0" style="18" hidden="1" customWidth="1"/>
    <col min="44" max="45" width="0" style="6" hidden="1" customWidth="1"/>
    <col min="46" max="46" width="0" style="18" hidden="1" customWidth="1"/>
    <col min="47" max="48" width="0" style="6" hidden="1" customWidth="1"/>
    <col min="49" max="49" width="0" style="18" hidden="1" customWidth="1"/>
    <col min="50" max="51" width="0" style="6" hidden="1" customWidth="1"/>
    <col min="52" max="52" width="0" style="18" hidden="1" customWidth="1"/>
    <col min="53" max="54" width="0" style="6" hidden="1" customWidth="1"/>
    <col min="55" max="55" width="0" style="18" hidden="1" customWidth="1"/>
    <col min="56" max="57" width="0" style="6" hidden="1" customWidth="1"/>
    <col min="58" max="58" width="0" style="18" hidden="1" customWidth="1"/>
    <col min="59" max="60" width="0" style="6" hidden="1" customWidth="1"/>
    <col min="61" max="61" width="0" style="18" hidden="1" customWidth="1"/>
    <col min="62" max="63" width="0" style="6" hidden="1" customWidth="1"/>
    <col min="64" max="64" width="0" style="18" hidden="1" customWidth="1"/>
    <col min="65" max="66" width="0" style="6" hidden="1" customWidth="1"/>
    <col min="67" max="258" width="8.5" style="6"/>
    <col min="259" max="261" width="19.5" style="6" customWidth="1"/>
    <col min="262" max="514" width="8.5" style="6"/>
    <col min="515" max="517" width="19.5" style="6" customWidth="1"/>
    <col min="518" max="770" width="8.5" style="6"/>
    <col min="771" max="773" width="19.5" style="6" customWidth="1"/>
    <col min="774" max="1026" width="8.5" style="6"/>
    <col min="1027" max="1029" width="19.5" style="6" customWidth="1"/>
    <col min="1030" max="1282" width="8.5" style="6"/>
    <col min="1283" max="1285" width="19.5" style="6" customWidth="1"/>
    <col min="1286" max="1538" width="8.5" style="6"/>
    <col min="1539" max="1541" width="19.5" style="6" customWidth="1"/>
    <col min="1542" max="1794" width="8.5" style="6"/>
    <col min="1795" max="1797" width="19.5" style="6" customWidth="1"/>
    <col min="1798" max="2050" width="8.5" style="6"/>
    <col min="2051" max="2053" width="19.5" style="6" customWidth="1"/>
    <col min="2054" max="2306" width="8.5" style="6"/>
    <col min="2307" max="2309" width="19.5" style="6" customWidth="1"/>
    <col min="2310" max="2562" width="8.5" style="6"/>
    <col min="2563" max="2565" width="19.5" style="6" customWidth="1"/>
    <col min="2566" max="2818" width="8.5" style="6"/>
    <col min="2819" max="2821" width="19.5" style="6" customWidth="1"/>
    <col min="2822" max="3074" width="8.5" style="6"/>
    <col min="3075" max="3077" width="19.5" style="6" customWidth="1"/>
    <col min="3078" max="3330" width="8.5" style="6"/>
    <col min="3331" max="3333" width="19.5" style="6" customWidth="1"/>
    <col min="3334" max="3586" width="8.5" style="6"/>
    <col min="3587" max="3589" width="19.5" style="6" customWidth="1"/>
    <col min="3590" max="3842" width="8.5" style="6"/>
    <col min="3843" max="3845" width="19.5" style="6" customWidth="1"/>
    <col min="3846" max="4098" width="8.5" style="6"/>
    <col min="4099" max="4101" width="19.5" style="6" customWidth="1"/>
    <col min="4102" max="4354" width="8.5" style="6"/>
    <col min="4355" max="4357" width="19.5" style="6" customWidth="1"/>
    <col min="4358" max="4610" width="8.5" style="6"/>
    <col min="4611" max="4613" width="19.5" style="6" customWidth="1"/>
    <col min="4614" max="4866" width="8.5" style="6"/>
    <col min="4867" max="4869" width="19.5" style="6" customWidth="1"/>
    <col min="4870" max="5122" width="8.5" style="6"/>
    <col min="5123" max="5125" width="19.5" style="6" customWidth="1"/>
    <col min="5126" max="5378" width="8.5" style="6"/>
    <col min="5379" max="5381" width="19.5" style="6" customWidth="1"/>
    <col min="5382" max="5634" width="8.5" style="6"/>
    <col min="5635" max="5637" width="19.5" style="6" customWidth="1"/>
    <col min="5638" max="5890" width="8.5" style="6"/>
    <col min="5891" max="5893" width="19.5" style="6" customWidth="1"/>
    <col min="5894" max="6146" width="8.5" style="6"/>
    <col min="6147" max="6149" width="19.5" style="6" customWidth="1"/>
    <col min="6150" max="6402" width="8.5" style="6"/>
    <col min="6403" max="6405" width="19.5" style="6" customWidth="1"/>
    <col min="6406" max="6658" width="8.5" style="6"/>
    <col min="6659" max="6661" width="19.5" style="6" customWidth="1"/>
    <col min="6662" max="6914" width="8.5" style="6"/>
    <col min="6915" max="6917" width="19.5" style="6" customWidth="1"/>
    <col min="6918" max="7170" width="8.5" style="6"/>
    <col min="7171" max="7173" width="19.5" style="6" customWidth="1"/>
    <col min="7174" max="7426" width="8.5" style="6"/>
    <col min="7427" max="7429" width="19.5" style="6" customWidth="1"/>
    <col min="7430" max="7682" width="8.5" style="6"/>
    <col min="7683" max="7685" width="19.5" style="6" customWidth="1"/>
    <col min="7686" max="7938" width="8.5" style="6"/>
    <col min="7939" max="7941" width="19.5" style="6" customWidth="1"/>
    <col min="7942" max="8194" width="8.5" style="6"/>
    <col min="8195" max="8197" width="19.5" style="6" customWidth="1"/>
    <col min="8198" max="8450" width="8.5" style="6"/>
    <col min="8451" max="8453" width="19.5" style="6" customWidth="1"/>
    <col min="8454" max="8706" width="8.5" style="6"/>
    <col min="8707" max="8709" width="19.5" style="6" customWidth="1"/>
    <col min="8710" max="8962" width="8.5" style="6"/>
    <col min="8963" max="8965" width="19.5" style="6" customWidth="1"/>
    <col min="8966" max="9218" width="8.5" style="6"/>
    <col min="9219" max="9221" width="19.5" style="6" customWidth="1"/>
    <col min="9222" max="9474" width="8.5" style="6"/>
    <col min="9475" max="9477" width="19.5" style="6" customWidth="1"/>
    <col min="9478" max="9730" width="8.5" style="6"/>
    <col min="9731" max="9733" width="19.5" style="6" customWidth="1"/>
    <col min="9734" max="9986" width="8.5" style="6"/>
    <col min="9987" max="9989" width="19.5" style="6" customWidth="1"/>
    <col min="9990" max="10242" width="8.5" style="6"/>
    <col min="10243" max="10245" width="19.5" style="6" customWidth="1"/>
    <col min="10246" max="10498" width="8.5" style="6"/>
    <col min="10499" max="10501" width="19.5" style="6" customWidth="1"/>
    <col min="10502" max="10754" width="8.5" style="6"/>
    <col min="10755" max="10757" width="19.5" style="6" customWidth="1"/>
    <col min="10758" max="11010" width="8.5" style="6"/>
    <col min="11011" max="11013" width="19.5" style="6" customWidth="1"/>
    <col min="11014" max="11266" width="8.5" style="6"/>
    <col min="11267" max="11269" width="19.5" style="6" customWidth="1"/>
    <col min="11270" max="11522" width="8.5" style="6"/>
    <col min="11523" max="11525" width="19.5" style="6" customWidth="1"/>
    <col min="11526" max="11778" width="8.5" style="6"/>
    <col min="11779" max="11781" width="19.5" style="6" customWidth="1"/>
    <col min="11782" max="12034" width="8.5" style="6"/>
    <col min="12035" max="12037" width="19.5" style="6" customWidth="1"/>
    <col min="12038" max="12290" width="8.5" style="6"/>
    <col min="12291" max="12293" width="19.5" style="6" customWidth="1"/>
    <col min="12294" max="12546" width="8.5" style="6"/>
    <col min="12547" max="12549" width="19.5" style="6" customWidth="1"/>
    <col min="12550" max="12802" width="8.5" style="6"/>
    <col min="12803" max="12805" width="19.5" style="6" customWidth="1"/>
    <col min="12806" max="13058" width="8.5" style="6"/>
    <col min="13059" max="13061" width="19.5" style="6" customWidth="1"/>
    <col min="13062" max="13314" width="8.5" style="6"/>
    <col min="13315" max="13317" width="19.5" style="6" customWidth="1"/>
    <col min="13318" max="13570" width="8.5" style="6"/>
    <col min="13571" max="13573" width="19.5" style="6" customWidth="1"/>
    <col min="13574" max="13826" width="8.5" style="6"/>
    <col min="13827" max="13829" width="19.5" style="6" customWidth="1"/>
    <col min="13830" max="14082" width="8.5" style="6"/>
    <col min="14083" max="14085" width="19.5" style="6" customWidth="1"/>
    <col min="14086" max="14338" width="8.5" style="6"/>
    <col min="14339" max="14341" width="19.5" style="6" customWidth="1"/>
    <col min="14342" max="14594" width="8.5" style="6"/>
    <col min="14595" max="14597" width="19.5" style="6" customWidth="1"/>
    <col min="14598" max="14850" width="8.5" style="6"/>
    <col min="14851" max="14853" width="19.5" style="6" customWidth="1"/>
    <col min="14854" max="15106" width="8.5" style="6"/>
    <col min="15107" max="15109" width="19.5" style="6" customWidth="1"/>
    <col min="15110" max="15362" width="8.5" style="6"/>
    <col min="15363" max="15365" width="19.5" style="6" customWidth="1"/>
    <col min="15366" max="15618" width="8.5" style="6"/>
    <col min="15619" max="15621" width="19.5" style="6" customWidth="1"/>
    <col min="15622" max="15874" width="8.5" style="6"/>
    <col min="15875" max="15877" width="19.5" style="6" customWidth="1"/>
    <col min="15878" max="16130" width="8.5" style="6"/>
    <col min="16131" max="16133" width="19.5" style="6" customWidth="1"/>
    <col min="16134" max="16384" width="8.5" style="6"/>
  </cols>
  <sheetData>
    <row r="1" spans="1:66" ht="50.1" customHeight="1">
      <c r="A1" s="2"/>
      <c r="B1" s="3"/>
      <c r="C1" s="4"/>
      <c r="D1" s="5"/>
      <c r="E1" s="4"/>
    </row>
    <row r="2" spans="1:66" s="32" customFormat="1" ht="20.100000000000001" customHeight="1">
      <c r="A2" s="25" t="s">
        <v>18</v>
      </c>
      <c r="B2" s="26" t="s">
        <v>19</v>
      </c>
      <c r="C2" s="27" t="s">
        <v>1596</v>
      </c>
      <c r="D2" s="28" t="s">
        <v>1595</v>
      </c>
      <c r="E2" s="7" t="s">
        <v>1594</v>
      </c>
      <c r="F2" s="29" t="s">
        <v>20</v>
      </c>
      <c r="G2" s="30" t="s">
        <v>21</v>
      </c>
      <c r="H2" s="31" t="s">
        <v>22</v>
      </c>
      <c r="I2" s="27" t="s">
        <v>23</v>
      </c>
      <c r="J2" s="30" t="s">
        <v>21</v>
      </c>
      <c r="K2" s="31" t="s">
        <v>22</v>
      </c>
      <c r="L2" s="27" t="s">
        <v>23</v>
      </c>
      <c r="M2" s="30" t="s">
        <v>21</v>
      </c>
      <c r="N2" s="31" t="s">
        <v>22</v>
      </c>
      <c r="O2" s="27" t="s">
        <v>23</v>
      </c>
      <c r="P2" s="30" t="s">
        <v>21</v>
      </c>
      <c r="Q2" s="31" t="s">
        <v>22</v>
      </c>
      <c r="R2" s="27" t="s">
        <v>23</v>
      </c>
      <c r="S2" s="30" t="s">
        <v>21</v>
      </c>
      <c r="T2" s="31" t="s">
        <v>22</v>
      </c>
      <c r="U2" s="27" t="s">
        <v>23</v>
      </c>
      <c r="V2" s="30" t="s">
        <v>21</v>
      </c>
      <c r="W2" s="31" t="s">
        <v>22</v>
      </c>
      <c r="X2" s="27" t="s">
        <v>23</v>
      </c>
      <c r="Y2" s="30" t="s">
        <v>21</v>
      </c>
      <c r="Z2" s="31" t="s">
        <v>22</v>
      </c>
      <c r="AA2" s="27" t="s">
        <v>23</v>
      </c>
      <c r="AB2" s="30" t="s">
        <v>21</v>
      </c>
      <c r="AC2" s="31" t="s">
        <v>22</v>
      </c>
      <c r="AD2" s="27" t="s">
        <v>23</v>
      </c>
      <c r="AE2" s="30" t="s">
        <v>21</v>
      </c>
      <c r="AF2" s="31" t="s">
        <v>22</v>
      </c>
      <c r="AG2" s="27" t="s">
        <v>23</v>
      </c>
      <c r="AH2" s="30" t="s">
        <v>21</v>
      </c>
      <c r="AI2" s="31" t="s">
        <v>22</v>
      </c>
      <c r="AJ2" s="27" t="s">
        <v>23</v>
      </c>
      <c r="AK2" s="30" t="s">
        <v>21</v>
      </c>
      <c r="AL2" s="31" t="s">
        <v>22</v>
      </c>
      <c r="AM2" s="27" t="s">
        <v>23</v>
      </c>
      <c r="AN2" s="30" t="s">
        <v>21</v>
      </c>
      <c r="AO2" s="31" t="s">
        <v>22</v>
      </c>
      <c r="AP2" s="27" t="s">
        <v>23</v>
      </c>
      <c r="AQ2" s="30" t="s">
        <v>21</v>
      </c>
      <c r="AR2" s="31" t="s">
        <v>22</v>
      </c>
      <c r="AS2" s="27" t="s">
        <v>23</v>
      </c>
      <c r="AT2" s="30" t="s">
        <v>21</v>
      </c>
      <c r="AU2" s="31" t="s">
        <v>22</v>
      </c>
      <c r="AV2" s="27" t="s">
        <v>23</v>
      </c>
      <c r="AW2" s="30" t="s">
        <v>21</v>
      </c>
      <c r="AX2" s="31" t="s">
        <v>22</v>
      </c>
      <c r="AY2" s="27" t="s">
        <v>23</v>
      </c>
      <c r="AZ2" s="30" t="s">
        <v>21</v>
      </c>
      <c r="BA2" s="31" t="s">
        <v>22</v>
      </c>
      <c r="BB2" s="27" t="s">
        <v>23</v>
      </c>
      <c r="BC2" s="30" t="s">
        <v>21</v>
      </c>
      <c r="BD2" s="31" t="s">
        <v>22</v>
      </c>
      <c r="BE2" s="27" t="s">
        <v>23</v>
      </c>
      <c r="BF2" s="30" t="s">
        <v>21</v>
      </c>
      <c r="BG2" s="31" t="s">
        <v>22</v>
      </c>
      <c r="BH2" s="27" t="s">
        <v>23</v>
      </c>
      <c r="BI2" s="30" t="s">
        <v>21</v>
      </c>
      <c r="BJ2" s="31" t="s">
        <v>22</v>
      </c>
      <c r="BK2" s="27" t="s">
        <v>23</v>
      </c>
      <c r="BL2" s="30" t="s">
        <v>21</v>
      </c>
      <c r="BM2" s="31" t="s">
        <v>22</v>
      </c>
      <c r="BN2" s="27" t="s">
        <v>23</v>
      </c>
    </row>
    <row r="3" spans="1:66" ht="10.5" customHeight="1">
      <c r="A3" s="8">
        <v>300001328</v>
      </c>
      <c r="B3" s="9">
        <v>1</v>
      </c>
      <c r="C3" s="10" t="s">
        <v>24</v>
      </c>
      <c r="D3" s="9" t="s">
        <v>25</v>
      </c>
      <c r="E3" s="10" t="s">
        <v>26</v>
      </c>
      <c r="F3" s="11" t="s">
        <v>27</v>
      </c>
      <c r="G3" s="12">
        <v>2001</v>
      </c>
      <c r="H3" s="13" t="s">
        <v>1602</v>
      </c>
      <c r="I3" s="13" t="s">
        <v>1603</v>
      </c>
      <c r="J3" s="14">
        <v>2002</v>
      </c>
      <c r="K3" s="15" t="s">
        <v>1602</v>
      </c>
      <c r="L3" s="15" t="s">
        <v>1604</v>
      </c>
      <c r="M3" s="14">
        <v>2004</v>
      </c>
      <c r="N3" s="15" t="s">
        <v>1602</v>
      </c>
      <c r="O3" s="15" t="s">
        <v>1605</v>
      </c>
      <c r="P3" s="14">
        <v>2005</v>
      </c>
      <c r="Q3" s="15" t="s">
        <v>1602</v>
      </c>
      <c r="R3" s="15" t="s">
        <v>1606</v>
      </c>
      <c r="S3" s="14">
        <v>2006</v>
      </c>
      <c r="T3" s="15" t="s">
        <v>1602</v>
      </c>
      <c r="U3" s="15" t="s">
        <v>1607</v>
      </c>
      <c r="V3" s="14">
        <v>2007</v>
      </c>
      <c r="W3" s="15" t="s">
        <v>1602</v>
      </c>
      <c r="X3" s="15" t="s">
        <v>1608</v>
      </c>
      <c r="Y3" s="14">
        <v>2008</v>
      </c>
      <c r="Z3" s="15" t="s">
        <v>1602</v>
      </c>
      <c r="AA3" s="15" t="s">
        <v>1609</v>
      </c>
      <c r="AB3" s="14">
        <v>15002</v>
      </c>
      <c r="AC3" s="15" t="s">
        <v>1610</v>
      </c>
      <c r="AD3" s="15" t="s">
        <v>1602</v>
      </c>
      <c r="AE3" s="14">
        <v>15003</v>
      </c>
      <c r="AF3" s="15" t="s">
        <v>1610</v>
      </c>
      <c r="AG3" s="15" t="s">
        <v>1611</v>
      </c>
      <c r="AH3" s="6"/>
      <c r="AK3" s="6"/>
      <c r="AN3" s="6"/>
      <c r="AO3" s="13"/>
      <c r="AP3" s="13"/>
      <c r="AQ3" s="22"/>
      <c r="AR3" s="23"/>
      <c r="AS3" s="23"/>
      <c r="AT3" s="22"/>
      <c r="AU3" s="23"/>
      <c r="AV3" s="23"/>
      <c r="AW3" s="22"/>
      <c r="AX3" s="21"/>
      <c r="AY3" s="21"/>
      <c r="AZ3" s="24"/>
      <c r="BA3" s="21"/>
      <c r="BB3" s="21"/>
      <c r="BC3" s="24"/>
      <c r="BD3" s="21"/>
      <c r="BE3" s="21"/>
      <c r="BF3" s="24"/>
      <c r="BG3" s="21"/>
      <c r="BH3" s="21"/>
      <c r="BI3" s="24"/>
      <c r="BJ3" s="21"/>
      <c r="BK3" s="21"/>
      <c r="BL3" s="24"/>
      <c r="BM3" s="21"/>
      <c r="BN3" s="21"/>
    </row>
    <row r="4" spans="1:66" ht="10.5" customHeight="1">
      <c r="A4" s="8">
        <v>300002762</v>
      </c>
      <c r="B4" s="9">
        <v>5</v>
      </c>
      <c r="C4" s="10" t="s">
        <v>1612</v>
      </c>
      <c r="D4" s="9" t="s">
        <v>1613</v>
      </c>
      <c r="E4" s="10" t="s">
        <v>1614</v>
      </c>
      <c r="F4" s="19" t="s">
        <v>27</v>
      </c>
      <c r="G4" s="14">
        <v>1002</v>
      </c>
      <c r="H4" s="15" t="s">
        <v>1615</v>
      </c>
      <c r="I4" s="15" t="s">
        <v>1616</v>
      </c>
      <c r="J4" s="14">
        <v>1004</v>
      </c>
      <c r="K4" s="15" t="s">
        <v>1615</v>
      </c>
      <c r="L4" s="15" t="s">
        <v>1617</v>
      </c>
      <c r="M4" s="14">
        <v>1006</v>
      </c>
      <c r="N4" s="15" t="s">
        <v>1615</v>
      </c>
      <c r="O4" s="15" t="s">
        <v>1618</v>
      </c>
      <c r="P4" s="14">
        <v>2003</v>
      </c>
      <c r="Q4" s="15" t="s">
        <v>1602</v>
      </c>
      <c r="R4" s="15" t="s">
        <v>1619</v>
      </c>
      <c r="S4" s="14">
        <v>2007</v>
      </c>
      <c r="T4" s="15" t="s">
        <v>1602</v>
      </c>
      <c r="U4" s="15" t="s">
        <v>1608</v>
      </c>
      <c r="V4" s="14">
        <v>7001</v>
      </c>
      <c r="W4" s="15" t="s">
        <v>1620</v>
      </c>
      <c r="X4" s="15" t="s">
        <v>1621</v>
      </c>
      <c r="Y4" s="14">
        <v>7002</v>
      </c>
      <c r="Z4" s="15" t="s">
        <v>1620</v>
      </c>
      <c r="AA4" s="15" t="s">
        <v>1622</v>
      </c>
      <c r="AB4" s="14">
        <v>7005</v>
      </c>
      <c r="AC4" s="15" t="s">
        <v>1620</v>
      </c>
      <c r="AD4" s="15" t="s">
        <v>1623</v>
      </c>
      <c r="AE4" s="14">
        <v>7006</v>
      </c>
      <c r="AF4" s="15" t="s">
        <v>1620</v>
      </c>
      <c r="AG4" s="15" t="s">
        <v>1624</v>
      </c>
      <c r="AH4" s="14">
        <v>8099</v>
      </c>
      <c r="AI4" s="15" t="s">
        <v>1625</v>
      </c>
      <c r="AJ4" s="15" t="s">
        <v>28</v>
      </c>
      <c r="AK4" s="6"/>
      <c r="AN4" s="6"/>
      <c r="AQ4" s="6"/>
      <c r="AR4" s="15"/>
      <c r="AS4" s="20"/>
      <c r="AT4" s="14"/>
      <c r="AU4" s="15"/>
      <c r="AV4" s="15"/>
      <c r="AW4" s="14"/>
      <c r="AX4" s="15"/>
      <c r="AY4" s="15"/>
      <c r="AZ4" s="14"/>
      <c r="BA4" s="15"/>
      <c r="BB4" s="15"/>
      <c r="BC4" s="16"/>
      <c r="BD4" s="17"/>
      <c r="BE4" s="17"/>
      <c r="BF4" s="16"/>
      <c r="BG4" s="17"/>
      <c r="BH4" s="17"/>
      <c r="BI4" s="16"/>
    </row>
    <row r="5" spans="1:66" ht="10.5" customHeight="1">
      <c r="A5" s="8">
        <v>300001207</v>
      </c>
      <c r="B5" s="9">
        <v>7</v>
      </c>
      <c r="C5" s="10" t="s">
        <v>29</v>
      </c>
      <c r="D5" s="9" t="s">
        <v>30</v>
      </c>
      <c r="E5" s="10" t="s">
        <v>31</v>
      </c>
      <c r="F5" s="19" t="s">
        <v>27</v>
      </c>
      <c r="G5" s="14">
        <v>2001</v>
      </c>
      <c r="H5" s="15" t="s">
        <v>1602</v>
      </c>
      <c r="I5" s="15" t="s">
        <v>1603</v>
      </c>
      <c r="J5" s="18">
        <v>4003</v>
      </c>
      <c r="K5" s="6" t="s">
        <v>1626</v>
      </c>
      <c r="L5" s="6" t="s">
        <v>1627</v>
      </c>
      <c r="M5" s="18">
        <v>4004</v>
      </c>
      <c r="N5" s="6" t="s">
        <v>1626</v>
      </c>
      <c r="O5" s="6" t="s">
        <v>1628</v>
      </c>
      <c r="P5" s="18">
        <v>4006</v>
      </c>
      <c r="Q5" s="6" t="s">
        <v>1626</v>
      </c>
      <c r="R5" s="6" t="s">
        <v>1629</v>
      </c>
      <c r="S5" s="18">
        <v>7005</v>
      </c>
      <c r="T5" s="6" t="s">
        <v>1620</v>
      </c>
      <c r="U5" s="6" t="s">
        <v>1623</v>
      </c>
      <c r="V5" s="6"/>
      <c r="Y5" s="6"/>
      <c r="AB5" s="6"/>
      <c r="AC5" s="17"/>
      <c r="AD5" s="17"/>
      <c r="AE5" s="16"/>
    </row>
    <row r="6" spans="1:66" ht="10.5" customHeight="1">
      <c r="A6" s="8">
        <v>300002440</v>
      </c>
      <c r="B6" s="9">
        <v>8</v>
      </c>
      <c r="C6" s="10" t="s">
        <v>32</v>
      </c>
      <c r="D6" s="9" t="s">
        <v>33</v>
      </c>
      <c r="E6" s="10" t="s">
        <v>34</v>
      </c>
      <c r="F6" s="19" t="s">
        <v>35</v>
      </c>
      <c r="G6" s="18">
        <v>8099</v>
      </c>
      <c r="H6" s="6" t="s">
        <v>1625</v>
      </c>
      <c r="I6" s="6" t="s">
        <v>28</v>
      </c>
      <c r="J6" s="18">
        <v>11099</v>
      </c>
      <c r="K6" s="6" t="s">
        <v>1630</v>
      </c>
      <c r="L6" s="6" t="s">
        <v>28</v>
      </c>
      <c r="M6" s="18">
        <v>13003</v>
      </c>
      <c r="N6" s="6" t="s">
        <v>1631</v>
      </c>
      <c r="O6" s="6" t="s">
        <v>1632</v>
      </c>
      <c r="P6" s="18">
        <v>13004</v>
      </c>
      <c r="Q6" s="6" t="s">
        <v>1631</v>
      </c>
      <c r="R6" s="6" t="s">
        <v>1633</v>
      </c>
      <c r="S6" s="18">
        <v>13005</v>
      </c>
      <c r="T6" s="6" t="s">
        <v>1631</v>
      </c>
      <c r="U6" s="6" t="s">
        <v>1634</v>
      </c>
      <c r="V6" s="18">
        <v>13099</v>
      </c>
      <c r="W6" s="6" t="s">
        <v>1631</v>
      </c>
      <c r="X6" s="6" t="s">
        <v>28</v>
      </c>
      <c r="Y6" s="18">
        <v>99001</v>
      </c>
      <c r="Z6" s="6" t="s">
        <v>28</v>
      </c>
      <c r="AA6" s="6" t="s">
        <v>1635</v>
      </c>
      <c r="AB6" s="6"/>
      <c r="AE6" s="6"/>
      <c r="AH6" s="6"/>
    </row>
    <row r="7" spans="1:66">
      <c r="A7" s="8">
        <v>300002285</v>
      </c>
      <c r="B7" s="9">
        <v>10</v>
      </c>
      <c r="C7" s="10" t="s">
        <v>1636</v>
      </c>
      <c r="D7" s="9" t="s">
        <v>1637</v>
      </c>
      <c r="E7" s="10" t="s">
        <v>36</v>
      </c>
      <c r="F7" s="19" t="s">
        <v>27</v>
      </c>
      <c r="G7" s="18">
        <v>8002</v>
      </c>
      <c r="H7" s="6" t="s">
        <v>1625</v>
      </c>
      <c r="I7" s="6" t="s">
        <v>1638</v>
      </c>
      <c r="J7" s="18">
        <v>8007</v>
      </c>
      <c r="K7" s="6" t="s">
        <v>1625</v>
      </c>
      <c r="L7" s="6" t="s">
        <v>1639</v>
      </c>
      <c r="M7" s="18">
        <v>14001</v>
      </c>
      <c r="N7" s="6" t="s">
        <v>1640</v>
      </c>
      <c r="O7" s="6" t="s">
        <v>1641</v>
      </c>
      <c r="P7" s="6"/>
      <c r="S7" s="6"/>
      <c r="V7" s="6"/>
      <c r="Y7" s="6"/>
      <c r="AB7" s="6"/>
      <c r="AE7" s="6"/>
    </row>
    <row r="8" spans="1:66">
      <c r="A8" s="8">
        <v>300002708</v>
      </c>
      <c r="B8" s="9">
        <v>12</v>
      </c>
      <c r="C8" s="10" t="s">
        <v>37</v>
      </c>
      <c r="D8" s="9" t="s">
        <v>1642</v>
      </c>
      <c r="E8" s="10" t="s">
        <v>38</v>
      </c>
      <c r="F8" s="19" t="s">
        <v>39</v>
      </c>
      <c r="G8" s="18">
        <v>99003</v>
      </c>
      <c r="H8" s="6" t="s">
        <v>28</v>
      </c>
      <c r="I8" s="6" t="s">
        <v>1643</v>
      </c>
      <c r="J8" s="6"/>
      <c r="M8" s="6"/>
      <c r="P8" s="6"/>
      <c r="AB8" s="6"/>
      <c r="AE8" s="6"/>
      <c r="AH8" s="6"/>
    </row>
    <row r="9" spans="1:66">
      <c r="A9" s="8">
        <v>300000395</v>
      </c>
      <c r="B9" s="9">
        <v>14</v>
      </c>
      <c r="C9" s="10" t="s">
        <v>40</v>
      </c>
      <c r="D9" s="9" t="s">
        <v>41</v>
      </c>
      <c r="E9" s="10" t="s">
        <v>42</v>
      </c>
      <c r="F9" s="19" t="s">
        <v>39</v>
      </c>
      <c r="G9" s="18">
        <v>4005</v>
      </c>
      <c r="H9" s="6" t="s">
        <v>1626</v>
      </c>
      <c r="I9" s="6" t="s">
        <v>1644</v>
      </c>
      <c r="J9" s="18">
        <v>8007</v>
      </c>
      <c r="K9" s="6" t="s">
        <v>1625</v>
      </c>
      <c r="L9" s="6" t="s">
        <v>1639</v>
      </c>
      <c r="M9" s="18">
        <v>15008</v>
      </c>
      <c r="N9" s="6" t="s">
        <v>1610</v>
      </c>
      <c r="O9" s="6" t="s">
        <v>1645</v>
      </c>
      <c r="P9" s="18">
        <v>15099</v>
      </c>
      <c r="Q9" s="6" t="s">
        <v>1610</v>
      </c>
      <c r="R9" s="6" t="s">
        <v>28</v>
      </c>
      <c r="S9" s="6"/>
      <c r="V9" s="6"/>
      <c r="Y9" s="6"/>
      <c r="AE9" s="6"/>
      <c r="AH9" s="6"/>
      <c r="AK9" s="6"/>
    </row>
    <row r="10" spans="1:66">
      <c r="A10" s="8">
        <v>300001861</v>
      </c>
      <c r="B10" s="9">
        <v>17</v>
      </c>
      <c r="C10" s="10" t="s">
        <v>1646</v>
      </c>
      <c r="D10" s="9" t="s">
        <v>1647</v>
      </c>
      <c r="E10" s="10" t="s">
        <v>1648</v>
      </c>
      <c r="F10" s="19" t="s">
        <v>27</v>
      </c>
      <c r="G10" s="18">
        <v>13004</v>
      </c>
      <c r="H10" s="6" t="s">
        <v>1631</v>
      </c>
      <c r="I10" s="6" t="s">
        <v>1633</v>
      </c>
      <c r="J10" s="6"/>
      <c r="M10" s="6"/>
      <c r="P10" s="6"/>
      <c r="Y10" s="6"/>
      <c r="AB10" s="6"/>
      <c r="AE10" s="6"/>
    </row>
    <row r="11" spans="1:66">
      <c r="A11" s="8">
        <v>300002342</v>
      </c>
      <c r="B11" s="9">
        <v>21</v>
      </c>
      <c r="C11" s="10" t="s">
        <v>1649</v>
      </c>
      <c r="D11" s="9" t="s">
        <v>1650</v>
      </c>
      <c r="E11" s="10" t="s">
        <v>1651</v>
      </c>
      <c r="F11" s="19" t="s">
        <v>39</v>
      </c>
      <c r="G11" s="18">
        <v>4004</v>
      </c>
      <c r="H11" s="6" t="s">
        <v>1626</v>
      </c>
      <c r="I11" s="6" t="s">
        <v>1628</v>
      </c>
      <c r="J11" s="6"/>
      <c r="M11" s="6"/>
      <c r="P11" s="6"/>
      <c r="V11" s="6"/>
      <c r="Y11" s="6"/>
      <c r="AB11" s="6"/>
    </row>
    <row r="12" spans="1:66">
      <c r="A12" s="8">
        <v>300000143</v>
      </c>
      <c r="B12" s="9">
        <v>25</v>
      </c>
      <c r="C12" s="10" t="s">
        <v>43</v>
      </c>
      <c r="D12" s="9" t="s">
        <v>44</v>
      </c>
      <c r="E12" s="10" t="s">
        <v>45</v>
      </c>
      <c r="F12" s="19" t="s">
        <v>27</v>
      </c>
      <c r="G12" s="18">
        <v>2001</v>
      </c>
      <c r="H12" s="6" t="s">
        <v>1602</v>
      </c>
      <c r="I12" s="6" t="s">
        <v>1603</v>
      </c>
      <c r="J12" s="18">
        <v>2002</v>
      </c>
      <c r="K12" s="6" t="s">
        <v>1602</v>
      </c>
      <c r="L12" s="6" t="s">
        <v>1604</v>
      </c>
      <c r="M12" s="18">
        <v>2006</v>
      </c>
      <c r="N12" s="6" t="s">
        <v>1602</v>
      </c>
      <c r="O12" s="6" t="s">
        <v>1607</v>
      </c>
      <c r="P12" s="18">
        <v>2007</v>
      </c>
      <c r="Q12" s="6" t="s">
        <v>1602</v>
      </c>
      <c r="R12" s="6" t="s">
        <v>1608</v>
      </c>
      <c r="S12" s="18">
        <v>3004</v>
      </c>
      <c r="T12" s="6" t="s">
        <v>1652</v>
      </c>
      <c r="U12" s="6" t="s">
        <v>1653</v>
      </c>
      <c r="V12" s="18">
        <v>3006</v>
      </c>
      <c r="W12" s="6" t="s">
        <v>1652</v>
      </c>
      <c r="X12" s="6" t="s">
        <v>1654</v>
      </c>
      <c r="Y12" s="18">
        <v>4002</v>
      </c>
      <c r="Z12" s="6" t="s">
        <v>1626</v>
      </c>
      <c r="AA12" s="6" t="s">
        <v>1655</v>
      </c>
      <c r="AB12" s="18">
        <v>4003</v>
      </c>
      <c r="AC12" s="6" t="s">
        <v>1626</v>
      </c>
      <c r="AD12" s="6" t="s">
        <v>1627</v>
      </c>
      <c r="AE12" s="18">
        <v>4004</v>
      </c>
      <c r="AF12" s="6" t="s">
        <v>1626</v>
      </c>
      <c r="AG12" s="6" t="s">
        <v>1628</v>
      </c>
      <c r="AH12" s="18">
        <v>4005</v>
      </c>
      <c r="AI12" s="6" t="s">
        <v>1626</v>
      </c>
      <c r="AJ12" s="6" t="s">
        <v>1644</v>
      </c>
      <c r="AK12" s="18">
        <v>4006</v>
      </c>
      <c r="AL12" s="6" t="s">
        <v>1626</v>
      </c>
      <c r="AM12" s="6" t="s">
        <v>1629</v>
      </c>
      <c r="AN12" s="18">
        <v>4099</v>
      </c>
      <c r="AO12" s="6" t="s">
        <v>1626</v>
      </c>
      <c r="AP12" s="6" t="s">
        <v>28</v>
      </c>
      <c r="AQ12" s="18">
        <v>6001</v>
      </c>
      <c r="AR12" s="6" t="s">
        <v>1656</v>
      </c>
      <c r="AS12" s="6" t="s">
        <v>1657</v>
      </c>
      <c r="AT12" s="18">
        <v>6002</v>
      </c>
      <c r="AU12" s="6" t="s">
        <v>1656</v>
      </c>
      <c r="AV12" s="6" t="s">
        <v>1658</v>
      </c>
      <c r="AW12" s="18">
        <v>6003</v>
      </c>
      <c r="AX12" s="6" t="s">
        <v>1656</v>
      </c>
      <c r="AY12" s="6" t="s">
        <v>1659</v>
      </c>
      <c r="AZ12" s="18">
        <v>10004</v>
      </c>
      <c r="BA12" s="6" t="s">
        <v>1660</v>
      </c>
      <c r="BB12" s="6" t="s">
        <v>1661</v>
      </c>
      <c r="BC12" s="18">
        <v>11001</v>
      </c>
      <c r="BD12" s="6" t="s">
        <v>1630</v>
      </c>
      <c r="BE12" s="6" t="s">
        <v>1662</v>
      </c>
      <c r="BF12" s="18">
        <v>11002</v>
      </c>
      <c r="BG12" s="6" t="s">
        <v>1630</v>
      </c>
      <c r="BH12" s="6" t="s">
        <v>1663</v>
      </c>
      <c r="BI12" s="18">
        <v>11003</v>
      </c>
      <c r="BJ12" s="6" t="s">
        <v>1630</v>
      </c>
      <c r="BK12" s="6" t="s">
        <v>1664</v>
      </c>
      <c r="BL12" s="18">
        <v>11099</v>
      </c>
      <c r="BM12" s="6" t="s">
        <v>1630</v>
      </c>
      <c r="BN12" s="6" t="s">
        <v>28</v>
      </c>
    </row>
    <row r="13" spans="1:66">
      <c r="A13" s="8">
        <v>300000466</v>
      </c>
      <c r="B13" s="9">
        <v>26</v>
      </c>
      <c r="C13" s="10" t="s">
        <v>46</v>
      </c>
      <c r="D13" s="9" t="s">
        <v>47</v>
      </c>
      <c r="E13" s="10" t="s">
        <v>48</v>
      </c>
      <c r="F13" s="19" t="s">
        <v>27</v>
      </c>
      <c r="G13" s="18">
        <v>2001</v>
      </c>
      <c r="H13" s="6" t="s">
        <v>1602</v>
      </c>
      <c r="I13" s="6" t="s">
        <v>1603</v>
      </c>
      <c r="J13" s="18">
        <v>3006</v>
      </c>
      <c r="K13" s="6" t="s">
        <v>1652</v>
      </c>
      <c r="L13" s="6" t="s">
        <v>1654</v>
      </c>
      <c r="M13" s="18">
        <v>4002</v>
      </c>
      <c r="N13" s="6" t="s">
        <v>1626</v>
      </c>
      <c r="O13" s="6" t="s">
        <v>1655</v>
      </c>
      <c r="P13" s="18">
        <v>4003</v>
      </c>
      <c r="Q13" s="6" t="s">
        <v>1626</v>
      </c>
      <c r="R13" s="6" t="s">
        <v>1627</v>
      </c>
      <c r="S13" s="18">
        <v>4004</v>
      </c>
      <c r="T13" s="6" t="s">
        <v>1626</v>
      </c>
      <c r="U13" s="6" t="s">
        <v>1628</v>
      </c>
      <c r="V13" s="18">
        <v>4005</v>
      </c>
      <c r="W13" s="6" t="s">
        <v>1626</v>
      </c>
      <c r="X13" s="6" t="s">
        <v>1644</v>
      </c>
      <c r="Y13" s="18">
        <v>4006</v>
      </c>
      <c r="Z13" s="6" t="s">
        <v>1626</v>
      </c>
      <c r="AA13" s="6" t="s">
        <v>1629</v>
      </c>
      <c r="AB13" s="18">
        <v>4009</v>
      </c>
      <c r="AC13" s="6" t="s">
        <v>1626</v>
      </c>
      <c r="AD13" s="6" t="s">
        <v>1665</v>
      </c>
      <c r="AE13" s="18">
        <v>6001</v>
      </c>
      <c r="AF13" s="6" t="s">
        <v>1656</v>
      </c>
      <c r="AG13" s="6" t="s">
        <v>1657</v>
      </c>
      <c r="AH13" s="18">
        <v>6002</v>
      </c>
      <c r="AI13" s="6" t="s">
        <v>1656</v>
      </c>
      <c r="AJ13" s="6" t="s">
        <v>1658</v>
      </c>
      <c r="AK13" s="18">
        <v>10004</v>
      </c>
      <c r="AL13" s="6" t="s">
        <v>1660</v>
      </c>
      <c r="AM13" s="6" t="s">
        <v>1661</v>
      </c>
      <c r="AN13" s="18">
        <v>11001</v>
      </c>
      <c r="AO13" s="6" t="s">
        <v>1630</v>
      </c>
      <c r="AP13" s="6" t="s">
        <v>1662</v>
      </c>
      <c r="AQ13" s="18">
        <v>11003</v>
      </c>
      <c r="AR13" s="6" t="s">
        <v>1630</v>
      </c>
      <c r="AS13" s="6" t="s">
        <v>1664</v>
      </c>
      <c r="AT13" s="18">
        <v>11099</v>
      </c>
      <c r="AU13" s="6" t="s">
        <v>1630</v>
      </c>
      <c r="AV13" s="6" t="s">
        <v>28</v>
      </c>
      <c r="AW13" s="6"/>
      <c r="AZ13" s="6"/>
      <c r="BC13" s="6"/>
    </row>
    <row r="14" spans="1:66">
      <c r="A14" s="8">
        <v>300002166</v>
      </c>
      <c r="B14" s="9">
        <v>27</v>
      </c>
      <c r="C14" s="10" t="s">
        <v>49</v>
      </c>
      <c r="D14" s="9" t="s">
        <v>50</v>
      </c>
      <c r="E14" s="10" t="s">
        <v>51</v>
      </c>
      <c r="F14" s="19" t="s">
        <v>39</v>
      </c>
      <c r="G14" s="18">
        <v>2007</v>
      </c>
      <c r="H14" s="6" t="s">
        <v>1602</v>
      </c>
      <c r="I14" s="6" t="s">
        <v>1608</v>
      </c>
      <c r="J14" s="18">
        <v>2008</v>
      </c>
      <c r="K14" s="6" t="s">
        <v>1602</v>
      </c>
      <c r="L14" s="6" t="s">
        <v>1609</v>
      </c>
      <c r="M14" s="6"/>
      <c r="P14" s="6"/>
      <c r="S14" s="6"/>
      <c r="V14" s="6"/>
      <c r="Y14" s="6"/>
      <c r="AB14" s="6"/>
    </row>
    <row r="15" spans="1:66">
      <c r="A15" s="8">
        <v>300000380</v>
      </c>
      <c r="B15" s="9">
        <v>30</v>
      </c>
      <c r="C15" s="10" t="s">
        <v>1666</v>
      </c>
      <c r="D15" s="9" t="s">
        <v>1667</v>
      </c>
      <c r="E15" s="10" t="s">
        <v>1668</v>
      </c>
      <c r="F15" s="19" t="s">
        <v>27</v>
      </c>
      <c r="G15" s="18">
        <v>4006</v>
      </c>
      <c r="H15" s="6" t="s">
        <v>1626</v>
      </c>
      <c r="I15" s="6" t="s">
        <v>1629</v>
      </c>
      <c r="J15" s="18">
        <v>12002</v>
      </c>
      <c r="K15" s="6" t="s">
        <v>1669</v>
      </c>
      <c r="L15" s="6" t="s">
        <v>1670</v>
      </c>
      <c r="M15" s="6"/>
      <c r="P15" s="6"/>
      <c r="S15" s="6"/>
    </row>
    <row r="16" spans="1:66">
      <c r="A16" s="8">
        <v>300002566</v>
      </c>
      <c r="B16" s="9">
        <v>31</v>
      </c>
      <c r="C16" s="10" t="s">
        <v>52</v>
      </c>
      <c r="D16" s="9" t="s">
        <v>53</v>
      </c>
      <c r="E16" s="10" t="s">
        <v>54</v>
      </c>
      <c r="F16" s="19" t="s">
        <v>27</v>
      </c>
      <c r="G16" s="18">
        <v>15006</v>
      </c>
      <c r="H16" s="6" t="s">
        <v>1610</v>
      </c>
      <c r="I16" s="6" t="s">
        <v>1671</v>
      </c>
      <c r="J16" s="6"/>
      <c r="M16" s="6"/>
      <c r="P16" s="6"/>
      <c r="S16" s="6"/>
    </row>
    <row r="17" spans="1:40">
      <c r="A17" s="8">
        <v>300000671</v>
      </c>
      <c r="B17" s="9">
        <v>32</v>
      </c>
      <c r="C17" s="10" t="s">
        <v>55</v>
      </c>
      <c r="D17" s="9" t="s">
        <v>56</v>
      </c>
      <c r="E17" s="10" t="s">
        <v>57</v>
      </c>
      <c r="F17" s="19" t="s">
        <v>27</v>
      </c>
      <c r="G17" s="18">
        <v>11006</v>
      </c>
      <c r="H17" s="6" t="s">
        <v>1630</v>
      </c>
      <c r="I17" s="6" t="s">
        <v>1672</v>
      </c>
      <c r="J17" s="18">
        <v>11099</v>
      </c>
      <c r="K17" s="6" t="s">
        <v>1630</v>
      </c>
      <c r="L17" s="6" t="s">
        <v>28</v>
      </c>
      <c r="M17" s="6"/>
      <c r="P17" s="6"/>
      <c r="S17" s="6"/>
      <c r="AE17" s="6"/>
      <c r="AH17" s="6"/>
      <c r="AK17" s="6"/>
    </row>
    <row r="18" spans="1:40">
      <c r="A18" s="8">
        <v>300002225</v>
      </c>
      <c r="B18" s="9">
        <v>33</v>
      </c>
      <c r="C18" s="10" t="s">
        <v>58</v>
      </c>
      <c r="D18" s="9" t="s">
        <v>59</v>
      </c>
      <c r="E18" s="10" t="s">
        <v>60</v>
      </c>
      <c r="F18" s="19" t="s">
        <v>39</v>
      </c>
      <c r="G18" s="18">
        <v>7099</v>
      </c>
      <c r="H18" s="6" t="s">
        <v>1620</v>
      </c>
      <c r="I18" s="6" t="s">
        <v>28</v>
      </c>
      <c r="J18" s="18">
        <v>99099</v>
      </c>
      <c r="K18" s="6" t="s">
        <v>28</v>
      </c>
      <c r="L18" s="6" t="s">
        <v>28</v>
      </c>
      <c r="M18" s="6"/>
      <c r="P18" s="6"/>
      <c r="S18" s="6"/>
      <c r="AB18" s="6"/>
      <c r="AE18" s="6"/>
      <c r="AH18" s="6"/>
    </row>
    <row r="19" spans="1:40">
      <c r="A19" s="8">
        <v>300001632</v>
      </c>
      <c r="B19" s="9">
        <v>35</v>
      </c>
      <c r="C19" s="10" t="s">
        <v>1673</v>
      </c>
      <c r="D19" s="9" t="s">
        <v>1674</v>
      </c>
      <c r="E19" s="10" t="s">
        <v>1675</v>
      </c>
      <c r="F19" s="19" t="s">
        <v>83</v>
      </c>
      <c r="G19" s="18">
        <v>6001</v>
      </c>
      <c r="H19" s="6" t="s">
        <v>1656</v>
      </c>
      <c r="I19" s="6" t="s">
        <v>1657</v>
      </c>
      <c r="J19" s="18">
        <v>6003</v>
      </c>
      <c r="K19" s="6" t="s">
        <v>1656</v>
      </c>
      <c r="L19" s="6" t="s">
        <v>1659</v>
      </c>
      <c r="M19" s="18">
        <v>9001</v>
      </c>
      <c r="N19" s="6" t="s">
        <v>1676</v>
      </c>
      <c r="O19" s="6" t="s">
        <v>1677</v>
      </c>
      <c r="P19" s="18">
        <v>9004</v>
      </c>
      <c r="Q19" s="6" t="s">
        <v>1676</v>
      </c>
      <c r="R19" s="6" t="s">
        <v>1678</v>
      </c>
      <c r="S19" s="18">
        <v>10005</v>
      </c>
      <c r="T19" s="6" t="s">
        <v>1660</v>
      </c>
      <c r="U19" s="6" t="s">
        <v>1679</v>
      </c>
      <c r="V19" s="6"/>
      <c r="Y19" s="6"/>
      <c r="AB19" s="6"/>
      <c r="AE19" s="6"/>
    </row>
    <row r="20" spans="1:40">
      <c r="A20" s="8">
        <v>300000455</v>
      </c>
      <c r="B20" s="9">
        <v>36</v>
      </c>
      <c r="C20" s="10" t="s">
        <v>1680</v>
      </c>
      <c r="D20" s="9" t="s">
        <v>1674</v>
      </c>
      <c r="E20" s="10" t="s">
        <v>1681</v>
      </c>
      <c r="F20" s="19" t="s">
        <v>35</v>
      </c>
      <c r="G20" s="18">
        <v>6001</v>
      </c>
      <c r="H20" s="6" t="s">
        <v>1656</v>
      </c>
      <c r="I20" s="6" t="s">
        <v>1657</v>
      </c>
      <c r="J20" s="18">
        <v>6003</v>
      </c>
      <c r="K20" s="6" t="s">
        <v>1656</v>
      </c>
      <c r="L20" s="6" t="s">
        <v>1659</v>
      </c>
      <c r="M20" s="18">
        <v>8004</v>
      </c>
      <c r="N20" s="6" t="s">
        <v>1625</v>
      </c>
      <c r="O20" s="6" t="s">
        <v>1682</v>
      </c>
      <c r="P20" s="18">
        <v>9001</v>
      </c>
      <c r="Q20" s="6" t="s">
        <v>1676</v>
      </c>
      <c r="R20" s="6" t="s">
        <v>1677</v>
      </c>
      <c r="S20" s="18">
        <v>9004</v>
      </c>
      <c r="T20" s="6" t="s">
        <v>1676</v>
      </c>
      <c r="U20" s="6" t="s">
        <v>1678</v>
      </c>
      <c r="V20" s="18">
        <v>10005</v>
      </c>
      <c r="W20" s="6" t="s">
        <v>1660</v>
      </c>
      <c r="X20" s="6" t="s">
        <v>1679</v>
      </c>
      <c r="Y20" s="6"/>
      <c r="AB20" s="6"/>
      <c r="AE20" s="6"/>
    </row>
    <row r="21" spans="1:40">
      <c r="A21" s="8">
        <v>300002019</v>
      </c>
      <c r="B21" s="9">
        <v>37</v>
      </c>
      <c r="C21" s="10" t="s">
        <v>1683</v>
      </c>
      <c r="D21" s="9" t="s">
        <v>1684</v>
      </c>
      <c r="E21" s="10" t="s">
        <v>1685</v>
      </c>
      <c r="F21" s="19" t="s">
        <v>39</v>
      </c>
      <c r="G21" s="18">
        <v>6003</v>
      </c>
      <c r="H21" s="6" t="s">
        <v>1656</v>
      </c>
      <c r="I21" s="6" t="s">
        <v>1659</v>
      </c>
      <c r="J21" s="6"/>
      <c r="M21" s="6"/>
      <c r="P21" s="6"/>
      <c r="S21" s="6"/>
      <c r="V21" s="6"/>
    </row>
    <row r="22" spans="1:40">
      <c r="A22" s="8">
        <v>300001057</v>
      </c>
      <c r="B22" s="9">
        <v>38</v>
      </c>
      <c r="C22" s="10" t="s">
        <v>1686</v>
      </c>
      <c r="D22" s="9" t="s">
        <v>316</v>
      </c>
      <c r="E22" s="10" t="s">
        <v>1687</v>
      </c>
      <c r="F22" s="19" t="s">
        <v>39</v>
      </c>
      <c r="G22" s="18">
        <v>15001</v>
      </c>
      <c r="H22" s="6" t="s">
        <v>1610</v>
      </c>
      <c r="I22" s="6" t="s">
        <v>1688</v>
      </c>
      <c r="J22" s="18">
        <v>15002</v>
      </c>
      <c r="K22" s="6" t="s">
        <v>1610</v>
      </c>
      <c r="L22" s="6" t="s">
        <v>1602</v>
      </c>
      <c r="M22" s="18">
        <v>15003</v>
      </c>
      <c r="N22" s="6" t="s">
        <v>1610</v>
      </c>
      <c r="O22" s="6" t="s">
        <v>1611</v>
      </c>
      <c r="P22" s="18">
        <v>15004</v>
      </c>
      <c r="Q22" s="6" t="s">
        <v>1610</v>
      </c>
      <c r="R22" s="6" t="s">
        <v>1652</v>
      </c>
      <c r="S22" s="18">
        <v>15005</v>
      </c>
      <c r="T22" s="6" t="s">
        <v>1610</v>
      </c>
      <c r="U22" s="6" t="s">
        <v>1626</v>
      </c>
      <c r="V22" s="18">
        <v>15099</v>
      </c>
      <c r="W22" s="6" t="s">
        <v>1610</v>
      </c>
      <c r="X22" s="6" t="s">
        <v>28</v>
      </c>
      <c r="Y22" s="6"/>
      <c r="AB22" s="6"/>
      <c r="AE22" s="6"/>
    </row>
    <row r="23" spans="1:40">
      <c r="A23" s="8">
        <v>300002175</v>
      </c>
      <c r="B23" s="9">
        <v>39</v>
      </c>
      <c r="C23" s="10" t="s">
        <v>1689</v>
      </c>
      <c r="D23" s="9" t="s">
        <v>1690</v>
      </c>
      <c r="E23" s="10" t="s">
        <v>1691</v>
      </c>
      <c r="F23" s="19" t="s">
        <v>27</v>
      </c>
      <c r="G23" s="18">
        <v>7099</v>
      </c>
      <c r="H23" s="6" t="s">
        <v>1620</v>
      </c>
      <c r="I23" s="6" t="s">
        <v>28</v>
      </c>
      <c r="J23" s="18">
        <v>11001</v>
      </c>
      <c r="K23" s="6" t="s">
        <v>1630</v>
      </c>
      <c r="L23" s="6" t="s">
        <v>1662</v>
      </c>
      <c r="M23" s="6"/>
      <c r="P23" s="6"/>
      <c r="S23" s="6"/>
      <c r="AB23" s="6"/>
      <c r="AE23" s="6"/>
      <c r="AH23" s="6"/>
    </row>
    <row r="24" spans="1:40">
      <c r="A24" s="8">
        <v>300001660</v>
      </c>
      <c r="B24" s="9">
        <v>40</v>
      </c>
      <c r="C24" s="10" t="s">
        <v>61</v>
      </c>
      <c r="D24" s="9" t="s">
        <v>62</v>
      </c>
      <c r="E24" s="10" t="s">
        <v>63</v>
      </c>
      <c r="F24" s="19" t="s">
        <v>27</v>
      </c>
      <c r="G24" s="18">
        <v>11001</v>
      </c>
      <c r="H24" s="6" t="s">
        <v>1630</v>
      </c>
      <c r="I24" s="6" t="s">
        <v>1662</v>
      </c>
      <c r="J24" s="18">
        <v>11003</v>
      </c>
      <c r="K24" s="6" t="s">
        <v>1630</v>
      </c>
      <c r="L24" s="6" t="s">
        <v>1664</v>
      </c>
      <c r="M24" s="18">
        <v>11004</v>
      </c>
      <c r="N24" s="6" t="s">
        <v>1630</v>
      </c>
      <c r="O24" s="6" t="s">
        <v>1692</v>
      </c>
      <c r="P24" s="6"/>
      <c r="S24" s="6"/>
      <c r="V24" s="6"/>
    </row>
    <row r="25" spans="1:40">
      <c r="A25" s="8">
        <v>300001115</v>
      </c>
      <c r="B25" s="9">
        <v>41</v>
      </c>
      <c r="C25" s="10" t="s">
        <v>64</v>
      </c>
      <c r="D25" s="9" t="s">
        <v>65</v>
      </c>
      <c r="E25" s="10" t="s">
        <v>66</v>
      </c>
      <c r="F25" s="19" t="s">
        <v>27</v>
      </c>
      <c r="G25" s="18">
        <v>4002</v>
      </c>
      <c r="H25" s="6" t="s">
        <v>1626</v>
      </c>
      <c r="I25" s="6" t="s">
        <v>1655</v>
      </c>
      <c r="J25" s="18">
        <v>7002</v>
      </c>
      <c r="K25" s="6" t="s">
        <v>1620</v>
      </c>
      <c r="L25" s="6" t="s">
        <v>1622</v>
      </c>
      <c r="M25" s="18">
        <v>8008</v>
      </c>
      <c r="N25" s="6" t="s">
        <v>1625</v>
      </c>
      <c r="O25" s="6" t="s">
        <v>1693</v>
      </c>
      <c r="P25" s="18">
        <v>10003</v>
      </c>
      <c r="Q25" s="6" t="s">
        <v>1660</v>
      </c>
      <c r="R25" s="6" t="s">
        <v>1694</v>
      </c>
      <c r="S25" s="18">
        <v>11006</v>
      </c>
      <c r="T25" s="6" t="s">
        <v>1630</v>
      </c>
      <c r="U25" s="6" t="s">
        <v>1672</v>
      </c>
      <c r="V25" s="18">
        <v>11099</v>
      </c>
      <c r="W25" s="6" t="s">
        <v>1630</v>
      </c>
      <c r="X25" s="6" t="s">
        <v>28</v>
      </c>
      <c r="Y25" s="18">
        <v>15010</v>
      </c>
      <c r="Z25" s="6" t="s">
        <v>1610</v>
      </c>
      <c r="AA25" s="6" t="s">
        <v>1695</v>
      </c>
      <c r="AB25" s="6"/>
      <c r="AE25" s="6"/>
      <c r="AH25" s="6"/>
    </row>
    <row r="26" spans="1:40">
      <c r="A26" s="8">
        <v>300002556</v>
      </c>
      <c r="B26" s="9">
        <v>42</v>
      </c>
      <c r="C26" s="10" t="s">
        <v>67</v>
      </c>
      <c r="D26" s="9" t="s">
        <v>68</v>
      </c>
      <c r="E26" s="10" t="s">
        <v>69</v>
      </c>
      <c r="F26" s="19" t="s">
        <v>39</v>
      </c>
      <c r="G26" s="18">
        <v>4002</v>
      </c>
      <c r="H26" s="6" t="s">
        <v>1626</v>
      </c>
      <c r="I26" s="6" t="s">
        <v>1655</v>
      </c>
      <c r="J26" s="18">
        <v>4099</v>
      </c>
      <c r="K26" s="6" t="s">
        <v>1626</v>
      </c>
      <c r="L26" s="6" t="s">
        <v>28</v>
      </c>
      <c r="M26" s="18">
        <v>10004</v>
      </c>
      <c r="N26" s="6" t="s">
        <v>1660</v>
      </c>
      <c r="O26" s="6" t="s">
        <v>1661</v>
      </c>
      <c r="P26" s="18">
        <v>11099</v>
      </c>
      <c r="Q26" s="6" t="s">
        <v>1630</v>
      </c>
      <c r="R26" s="6" t="s">
        <v>28</v>
      </c>
      <c r="S26" s="18">
        <v>15005</v>
      </c>
      <c r="T26" s="6" t="s">
        <v>1610</v>
      </c>
      <c r="U26" s="6" t="s">
        <v>1626</v>
      </c>
      <c r="V26" s="18">
        <v>15099</v>
      </c>
      <c r="W26" s="6" t="s">
        <v>1610</v>
      </c>
      <c r="X26" s="6" t="s">
        <v>28</v>
      </c>
      <c r="Y26" s="6"/>
      <c r="AB26" s="6"/>
      <c r="AE26" s="6"/>
    </row>
    <row r="27" spans="1:40">
      <c r="A27" s="8">
        <v>300000018</v>
      </c>
      <c r="B27" s="9">
        <v>43</v>
      </c>
      <c r="C27" s="10" t="s">
        <v>70</v>
      </c>
      <c r="D27" s="9" t="s">
        <v>71</v>
      </c>
      <c r="E27" s="10" t="s">
        <v>72</v>
      </c>
      <c r="F27" s="19" t="s">
        <v>39</v>
      </c>
      <c r="G27" s="18">
        <v>2007</v>
      </c>
      <c r="H27" s="6" t="s">
        <v>1602</v>
      </c>
      <c r="I27" s="6" t="s">
        <v>1608</v>
      </c>
      <c r="J27" s="18">
        <v>2008</v>
      </c>
      <c r="K27" s="6" t="s">
        <v>1602</v>
      </c>
      <c r="L27" s="6" t="s">
        <v>1609</v>
      </c>
      <c r="M27" s="18">
        <v>14003</v>
      </c>
      <c r="N27" s="6" t="s">
        <v>1640</v>
      </c>
      <c r="O27" s="6" t="s">
        <v>1696</v>
      </c>
      <c r="P27" s="18">
        <v>15003</v>
      </c>
      <c r="Q27" s="6" t="s">
        <v>1610</v>
      </c>
      <c r="R27" s="6" t="s">
        <v>1611</v>
      </c>
      <c r="S27" s="6"/>
      <c r="V27" s="6"/>
      <c r="Y27" s="6"/>
      <c r="AH27" s="6"/>
      <c r="AK27" s="6"/>
      <c r="AN27" s="6"/>
    </row>
    <row r="28" spans="1:40">
      <c r="A28" s="8">
        <v>300002627</v>
      </c>
      <c r="B28" s="9">
        <v>44</v>
      </c>
      <c r="C28" s="10" t="s">
        <v>73</v>
      </c>
      <c r="D28" s="9" t="s">
        <v>74</v>
      </c>
      <c r="E28" s="10" t="s">
        <v>75</v>
      </c>
      <c r="F28" s="19" t="s">
        <v>39</v>
      </c>
      <c r="G28" s="18">
        <v>99099</v>
      </c>
      <c r="H28" s="6" t="s">
        <v>28</v>
      </c>
      <c r="I28" s="6" t="s">
        <v>28</v>
      </c>
      <c r="J28" s="6"/>
      <c r="M28" s="6"/>
      <c r="P28" s="6"/>
      <c r="V28" s="6"/>
      <c r="Y28" s="6"/>
      <c r="AB28" s="6"/>
    </row>
    <row r="29" spans="1:40">
      <c r="A29" s="8">
        <v>300001561</v>
      </c>
      <c r="B29" s="9">
        <v>46</v>
      </c>
      <c r="C29" s="10" t="s">
        <v>76</v>
      </c>
      <c r="D29" s="9" t="s">
        <v>1697</v>
      </c>
      <c r="E29" s="10" t="s">
        <v>77</v>
      </c>
      <c r="F29" s="19" t="s">
        <v>39</v>
      </c>
      <c r="G29" s="18">
        <v>2002</v>
      </c>
      <c r="H29" s="6" t="s">
        <v>1602</v>
      </c>
      <c r="I29" s="6" t="s">
        <v>1604</v>
      </c>
      <c r="J29" s="18">
        <v>2007</v>
      </c>
      <c r="K29" s="6" t="s">
        <v>1602</v>
      </c>
      <c r="L29" s="6" t="s">
        <v>1608</v>
      </c>
      <c r="M29" s="18">
        <v>2008</v>
      </c>
      <c r="N29" s="6" t="s">
        <v>1602</v>
      </c>
      <c r="O29" s="6" t="s">
        <v>1609</v>
      </c>
      <c r="P29" s="18">
        <v>15002</v>
      </c>
      <c r="Q29" s="6" t="s">
        <v>1610</v>
      </c>
      <c r="R29" s="6" t="s">
        <v>1602</v>
      </c>
      <c r="S29" s="18">
        <v>15003</v>
      </c>
      <c r="T29" s="6" t="s">
        <v>1610</v>
      </c>
      <c r="U29" s="6" t="s">
        <v>1611</v>
      </c>
      <c r="V29" s="6"/>
      <c r="Y29" s="6"/>
      <c r="AB29" s="6"/>
    </row>
    <row r="30" spans="1:40">
      <c r="A30" s="8">
        <v>300000523</v>
      </c>
      <c r="B30" s="9">
        <v>47</v>
      </c>
      <c r="C30" s="10" t="s">
        <v>78</v>
      </c>
      <c r="D30" s="9" t="s">
        <v>1698</v>
      </c>
      <c r="E30" s="10" t="s">
        <v>79</v>
      </c>
      <c r="F30" s="19" t="s">
        <v>27</v>
      </c>
      <c r="G30" s="18">
        <v>2001</v>
      </c>
      <c r="H30" s="6" t="s">
        <v>1602</v>
      </c>
      <c r="I30" s="6" t="s">
        <v>1603</v>
      </c>
      <c r="J30" s="18">
        <v>4003</v>
      </c>
      <c r="K30" s="6" t="s">
        <v>1626</v>
      </c>
      <c r="L30" s="6" t="s">
        <v>1627</v>
      </c>
      <c r="M30" s="18">
        <v>4004</v>
      </c>
      <c r="N30" s="6" t="s">
        <v>1626</v>
      </c>
      <c r="O30" s="6" t="s">
        <v>1628</v>
      </c>
      <c r="P30" s="6"/>
      <c r="S30" s="6"/>
      <c r="V30" s="6"/>
    </row>
    <row r="31" spans="1:40">
      <c r="A31" s="8">
        <v>300000127</v>
      </c>
      <c r="B31" s="9">
        <v>48</v>
      </c>
      <c r="C31" s="10" t="s">
        <v>80</v>
      </c>
      <c r="D31" s="9" t="s">
        <v>81</v>
      </c>
      <c r="E31" s="10" t="s">
        <v>82</v>
      </c>
      <c r="F31" s="19" t="s">
        <v>83</v>
      </c>
      <c r="G31" s="18">
        <v>2004</v>
      </c>
      <c r="H31" s="6" t="s">
        <v>1602</v>
      </c>
      <c r="I31" s="6" t="s">
        <v>1605</v>
      </c>
      <c r="J31" s="18">
        <v>14001</v>
      </c>
      <c r="K31" s="6" t="s">
        <v>1640</v>
      </c>
      <c r="L31" s="6" t="s">
        <v>1641</v>
      </c>
      <c r="M31" s="18">
        <v>15002</v>
      </c>
      <c r="N31" s="6" t="s">
        <v>1610</v>
      </c>
      <c r="O31" s="6" t="s">
        <v>1602</v>
      </c>
      <c r="P31" s="6"/>
      <c r="S31" s="6"/>
      <c r="V31" s="6"/>
      <c r="Y31" s="6"/>
      <c r="AB31" s="6"/>
      <c r="AE31" s="6"/>
    </row>
    <row r="32" spans="1:40">
      <c r="A32" s="8">
        <v>300001431</v>
      </c>
      <c r="B32" s="9">
        <v>51</v>
      </c>
      <c r="C32" s="10" t="s">
        <v>84</v>
      </c>
      <c r="D32" s="9" t="s">
        <v>85</v>
      </c>
      <c r="E32" s="10" t="s">
        <v>86</v>
      </c>
      <c r="F32" s="19" t="s">
        <v>35</v>
      </c>
      <c r="G32" s="18">
        <v>2002</v>
      </c>
      <c r="H32" s="6" t="s">
        <v>1602</v>
      </c>
      <c r="I32" s="6" t="s">
        <v>1604</v>
      </c>
      <c r="J32" s="18">
        <v>2006</v>
      </c>
      <c r="K32" s="6" t="s">
        <v>1602</v>
      </c>
      <c r="L32" s="6" t="s">
        <v>1607</v>
      </c>
      <c r="M32" s="18">
        <v>2007</v>
      </c>
      <c r="N32" s="6" t="s">
        <v>1602</v>
      </c>
      <c r="O32" s="6" t="s">
        <v>1608</v>
      </c>
      <c r="P32" s="18">
        <v>2008</v>
      </c>
      <c r="Q32" s="6" t="s">
        <v>1602</v>
      </c>
      <c r="R32" s="6" t="s">
        <v>1609</v>
      </c>
      <c r="S32" s="18">
        <v>2099</v>
      </c>
      <c r="T32" s="6" t="s">
        <v>1602</v>
      </c>
      <c r="U32" s="6" t="s">
        <v>28</v>
      </c>
      <c r="V32" s="18">
        <v>3004</v>
      </c>
      <c r="W32" s="6" t="s">
        <v>1652</v>
      </c>
      <c r="X32" s="6" t="s">
        <v>1653</v>
      </c>
      <c r="Y32" s="18">
        <v>3006</v>
      </c>
      <c r="Z32" s="6" t="s">
        <v>1652</v>
      </c>
      <c r="AA32" s="6" t="s">
        <v>1654</v>
      </c>
      <c r="AB32" s="18">
        <v>4003</v>
      </c>
      <c r="AC32" s="6" t="s">
        <v>1626</v>
      </c>
      <c r="AD32" s="6" t="s">
        <v>1627</v>
      </c>
      <c r="AE32" s="6"/>
      <c r="AH32" s="6"/>
      <c r="AK32" s="6"/>
    </row>
    <row r="33" spans="1:64">
      <c r="A33" s="8">
        <v>300001395</v>
      </c>
      <c r="B33" s="9">
        <v>52</v>
      </c>
      <c r="C33" s="10" t="s">
        <v>87</v>
      </c>
      <c r="D33" s="9" t="s">
        <v>88</v>
      </c>
      <c r="E33" s="10" t="s">
        <v>89</v>
      </c>
      <c r="F33" s="19" t="s">
        <v>39</v>
      </c>
      <c r="G33" s="18">
        <v>2006</v>
      </c>
      <c r="H33" s="6" t="s">
        <v>1602</v>
      </c>
      <c r="I33" s="6" t="s">
        <v>1607</v>
      </c>
      <c r="J33" s="18">
        <v>2007</v>
      </c>
      <c r="K33" s="6" t="s">
        <v>1602</v>
      </c>
      <c r="L33" s="6" t="s">
        <v>1608</v>
      </c>
      <c r="M33" s="18">
        <v>3001</v>
      </c>
      <c r="N33" s="6" t="s">
        <v>1652</v>
      </c>
      <c r="O33" s="6" t="s">
        <v>1699</v>
      </c>
      <c r="P33" s="18">
        <v>3003</v>
      </c>
      <c r="Q33" s="6" t="s">
        <v>1652</v>
      </c>
      <c r="R33" s="6" t="s">
        <v>1700</v>
      </c>
      <c r="S33" s="18">
        <v>3004</v>
      </c>
      <c r="T33" s="6" t="s">
        <v>1652</v>
      </c>
      <c r="U33" s="6" t="s">
        <v>1653</v>
      </c>
      <c r="V33" s="6"/>
      <c r="Y33" s="6"/>
      <c r="AB33" s="6"/>
      <c r="AH33" s="6"/>
      <c r="AK33" s="6"/>
      <c r="AN33" s="6"/>
    </row>
    <row r="34" spans="1:64">
      <c r="A34" s="8">
        <v>300002455</v>
      </c>
      <c r="B34" s="9">
        <v>54</v>
      </c>
      <c r="C34" s="10" t="s">
        <v>1701</v>
      </c>
      <c r="D34" s="9" t="s">
        <v>1702</v>
      </c>
      <c r="E34" s="10" t="s">
        <v>1703</v>
      </c>
      <c r="F34" s="19" t="s">
        <v>39</v>
      </c>
      <c r="G34" s="18">
        <v>3001</v>
      </c>
      <c r="H34" s="6" t="s">
        <v>1652</v>
      </c>
      <c r="I34" s="6" t="s">
        <v>1699</v>
      </c>
      <c r="J34" s="18">
        <v>4005</v>
      </c>
      <c r="K34" s="6" t="s">
        <v>1626</v>
      </c>
      <c r="L34" s="6" t="s">
        <v>1644</v>
      </c>
      <c r="M34" s="18">
        <v>7001</v>
      </c>
      <c r="N34" s="6" t="s">
        <v>1620</v>
      </c>
      <c r="O34" s="6" t="s">
        <v>1621</v>
      </c>
      <c r="P34" s="18">
        <v>7002</v>
      </c>
      <c r="Q34" s="6" t="s">
        <v>1620</v>
      </c>
      <c r="R34" s="6" t="s">
        <v>1622</v>
      </c>
      <c r="S34" s="6"/>
      <c r="V34" s="6"/>
      <c r="Y34" s="6"/>
    </row>
    <row r="35" spans="1:64">
      <c r="A35" s="8">
        <v>300002855</v>
      </c>
      <c r="B35" s="9">
        <v>55</v>
      </c>
      <c r="C35" s="10" t="s">
        <v>90</v>
      </c>
      <c r="D35" s="9" t="s">
        <v>91</v>
      </c>
      <c r="E35" s="10" t="s">
        <v>92</v>
      </c>
      <c r="F35" s="19" t="s">
        <v>39</v>
      </c>
      <c r="G35" s="18">
        <v>2007</v>
      </c>
      <c r="H35" s="6" t="s">
        <v>1602</v>
      </c>
      <c r="I35" s="6" t="s">
        <v>1608</v>
      </c>
      <c r="J35" s="18">
        <v>15003</v>
      </c>
      <c r="K35" s="6" t="s">
        <v>1610</v>
      </c>
      <c r="L35" s="6" t="s">
        <v>1611</v>
      </c>
      <c r="M35" s="6"/>
      <c r="P35" s="6"/>
      <c r="S35" s="6"/>
      <c r="V35" s="6"/>
      <c r="Y35" s="6"/>
      <c r="AB35" s="6"/>
      <c r="AE35" s="6"/>
    </row>
    <row r="36" spans="1:64">
      <c r="A36" s="8">
        <v>300002393</v>
      </c>
      <c r="B36" s="9">
        <v>56</v>
      </c>
      <c r="C36" s="10" t="s">
        <v>93</v>
      </c>
      <c r="D36" s="9" t="s">
        <v>94</v>
      </c>
      <c r="E36" s="10" t="s">
        <v>95</v>
      </c>
      <c r="F36" s="19" t="s">
        <v>39</v>
      </c>
      <c r="G36" s="18">
        <v>2002</v>
      </c>
      <c r="H36" s="6" t="s">
        <v>1602</v>
      </c>
      <c r="I36" s="6" t="s">
        <v>1604</v>
      </c>
      <c r="J36" s="18">
        <v>3006</v>
      </c>
      <c r="K36" s="6" t="s">
        <v>1652</v>
      </c>
      <c r="L36" s="6" t="s">
        <v>1654</v>
      </c>
      <c r="M36" s="6"/>
      <c r="P36" s="6"/>
      <c r="S36" s="6"/>
      <c r="AH36" s="6"/>
      <c r="AK36" s="6"/>
      <c r="AN36" s="6"/>
    </row>
    <row r="37" spans="1:64">
      <c r="A37" s="8">
        <v>300000823</v>
      </c>
      <c r="B37" s="9">
        <v>57</v>
      </c>
      <c r="C37" s="10" t="s">
        <v>96</v>
      </c>
      <c r="D37" s="9" t="s">
        <v>97</v>
      </c>
      <c r="E37" s="10" t="s">
        <v>98</v>
      </c>
      <c r="F37" s="19" t="s">
        <v>39</v>
      </c>
      <c r="G37" s="18">
        <v>2007</v>
      </c>
      <c r="H37" s="6" t="s">
        <v>1602</v>
      </c>
      <c r="I37" s="6" t="s">
        <v>1608</v>
      </c>
      <c r="J37" s="18">
        <v>2008</v>
      </c>
      <c r="K37" s="6" t="s">
        <v>1602</v>
      </c>
      <c r="L37" s="6" t="s">
        <v>1609</v>
      </c>
      <c r="M37" s="6"/>
      <c r="P37" s="6"/>
      <c r="S37" s="6"/>
    </row>
    <row r="38" spans="1:64">
      <c r="A38" s="8">
        <v>300001131</v>
      </c>
      <c r="B38" s="9">
        <v>58</v>
      </c>
      <c r="C38" s="10" t="s">
        <v>99</v>
      </c>
      <c r="D38" s="9" t="s">
        <v>100</v>
      </c>
      <c r="E38" s="10" t="s">
        <v>101</v>
      </c>
      <c r="F38" s="19" t="s">
        <v>39</v>
      </c>
      <c r="G38" s="18">
        <v>2007</v>
      </c>
      <c r="H38" s="6" t="s">
        <v>1602</v>
      </c>
      <c r="I38" s="6" t="s">
        <v>1608</v>
      </c>
      <c r="J38" s="18">
        <v>2008</v>
      </c>
      <c r="K38" s="6" t="s">
        <v>1602</v>
      </c>
      <c r="L38" s="6" t="s">
        <v>1609</v>
      </c>
      <c r="M38" s="6"/>
      <c r="P38" s="6"/>
      <c r="S38" s="6"/>
      <c r="AE38" s="6"/>
      <c r="AH38" s="6"/>
      <c r="AK38" s="6"/>
    </row>
    <row r="39" spans="1:64">
      <c r="A39" s="8">
        <v>300000544</v>
      </c>
      <c r="B39" s="9">
        <v>60</v>
      </c>
      <c r="C39" s="10" t="s">
        <v>102</v>
      </c>
      <c r="D39" s="9" t="s">
        <v>103</v>
      </c>
      <c r="E39" s="10" t="s">
        <v>104</v>
      </c>
      <c r="F39" s="19" t="s">
        <v>35</v>
      </c>
      <c r="G39" s="18">
        <v>4003</v>
      </c>
      <c r="H39" s="6" t="s">
        <v>1626</v>
      </c>
      <c r="I39" s="6" t="s">
        <v>1627</v>
      </c>
      <c r="J39" s="18">
        <v>4004</v>
      </c>
      <c r="K39" s="6" t="s">
        <v>1626</v>
      </c>
      <c r="L39" s="6" t="s">
        <v>1628</v>
      </c>
      <c r="M39" s="18">
        <v>4006</v>
      </c>
      <c r="N39" s="6" t="s">
        <v>1626</v>
      </c>
      <c r="O39" s="6" t="s">
        <v>1629</v>
      </c>
      <c r="P39" s="18">
        <v>12099</v>
      </c>
      <c r="Q39" s="6" t="s">
        <v>1669</v>
      </c>
      <c r="R39" s="6" t="s">
        <v>28</v>
      </c>
      <c r="S39" s="6"/>
      <c r="V39" s="6"/>
      <c r="Y39" s="6"/>
      <c r="AB39" s="6"/>
      <c r="AE39" s="6"/>
      <c r="AH39" s="6"/>
    </row>
    <row r="40" spans="1:64">
      <c r="A40" s="8">
        <v>300002231</v>
      </c>
      <c r="B40" s="9">
        <v>61</v>
      </c>
      <c r="C40" s="10" t="s">
        <v>105</v>
      </c>
      <c r="D40" s="9" t="s">
        <v>106</v>
      </c>
      <c r="E40" s="10" t="s">
        <v>107</v>
      </c>
      <c r="F40" s="19" t="s">
        <v>27</v>
      </c>
      <c r="G40" s="18">
        <v>11002</v>
      </c>
      <c r="H40" s="6" t="s">
        <v>1630</v>
      </c>
      <c r="I40" s="6" t="s">
        <v>1663</v>
      </c>
      <c r="J40" s="6"/>
      <c r="M40" s="6"/>
      <c r="P40" s="6"/>
      <c r="S40" s="6"/>
      <c r="V40" s="6"/>
      <c r="Y40" s="6"/>
    </row>
    <row r="41" spans="1:64">
      <c r="A41" s="8">
        <v>300002526</v>
      </c>
      <c r="B41" s="9">
        <v>62</v>
      </c>
      <c r="C41" s="10" t="s">
        <v>108</v>
      </c>
      <c r="D41" s="9" t="s">
        <v>109</v>
      </c>
      <c r="E41" s="10" t="s">
        <v>110</v>
      </c>
      <c r="F41" s="19" t="s">
        <v>39</v>
      </c>
      <c r="G41" s="18">
        <v>2006</v>
      </c>
      <c r="H41" s="6" t="s">
        <v>1602</v>
      </c>
      <c r="I41" s="6" t="s">
        <v>1607</v>
      </c>
      <c r="J41" s="18">
        <v>2099</v>
      </c>
      <c r="K41" s="6" t="s">
        <v>1602</v>
      </c>
      <c r="L41" s="6" t="s">
        <v>28</v>
      </c>
      <c r="M41" s="18">
        <v>3006</v>
      </c>
      <c r="N41" s="6" t="s">
        <v>1652</v>
      </c>
      <c r="O41" s="6" t="s">
        <v>1654</v>
      </c>
      <c r="P41" s="18">
        <v>4003</v>
      </c>
      <c r="Q41" s="6" t="s">
        <v>1626</v>
      </c>
      <c r="R41" s="6" t="s">
        <v>1627</v>
      </c>
      <c r="S41" s="18">
        <v>4005</v>
      </c>
      <c r="T41" s="6" t="s">
        <v>1626</v>
      </c>
      <c r="U41" s="6" t="s">
        <v>1644</v>
      </c>
      <c r="V41" s="18">
        <v>4099</v>
      </c>
      <c r="W41" s="6" t="s">
        <v>1626</v>
      </c>
      <c r="X41" s="6" t="s">
        <v>28</v>
      </c>
      <c r="Y41" s="18">
        <v>11099</v>
      </c>
      <c r="Z41" s="6" t="s">
        <v>1630</v>
      </c>
      <c r="AA41" s="6" t="s">
        <v>28</v>
      </c>
      <c r="AB41" s="6"/>
      <c r="AE41" s="6"/>
      <c r="AH41" s="6"/>
    </row>
    <row r="42" spans="1:64">
      <c r="A42" s="8">
        <v>300002343</v>
      </c>
      <c r="B42" s="9">
        <v>66</v>
      </c>
      <c r="C42" s="10" t="s">
        <v>1704</v>
      </c>
      <c r="D42" s="9" t="s">
        <v>1705</v>
      </c>
      <c r="E42" s="10" t="s">
        <v>1706</v>
      </c>
      <c r="F42" s="19" t="s">
        <v>27</v>
      </c>
      <c r="G42" s="18">
        <v>13001</v>
      </c>
      <c r="H42" s="6" t="s">
        <v>1631</v>
      </c>
      <c r="I42" s="6" t="s">
        <v>1707</v>
      </c>
      <c r="J42" s="18">
        <v>13004</v>
      </c>
      <c r="K42" s="6" t="s">
        <v>1631</v>
      </c>
      <c r="L42" s="6" t="s">
        <v>1633</v>
      </c>
      <c r="M42" s="18">
        <v>13005</v>
      </c>
      <c r="N42" s="6" t="s">
        <v>1631</v>
      </c>
      <c r="O42" s="6" t="s">
        <v>1634</v>
      </c>
      <c r="P42" s="6"/>
      <c r="S42" s="6"/>
      <c r="V42" s="6"/>
      <c r="Y42" s="6"/>
      <c r="AB42" s="6"/>
      <c r="AE42" s="6"/>
    </row>
    <row r="43" spans="1:64">
      <c r="A43" s="8">
        <v>300002856</v>
      </c>
      <c r="B43" s="9">
        <v>68</v>
      </c>
      <c r="C43" s="10" t="s">
        <v>111</v>
      </c>
      <c r="D43" s="9" t="s">
        <v>112</v>
      </c>
      <c r="E43" s="10" t="s">
        <v>113</v>
      </c>
      <c r="F43" s="19" t="s">
        <v>39</v>
      </c>
      <c r="G43" s="18">
        <v>2008</v>
      </c>
      <c r="H43" s="6" t="s">
        <v>1602</v>
      </c>
      <c r="I43" s="6" t="s">
        <v>1609</v>
      </c>
      <c r="J43" s="6"/>
      <c r="M43" s="6"/>
      <c r="P43" s="6"/>
      <c r="AW43" s="6"/>
      <c r="AZ43" s="6"/>
      <c r="BC43" s="6"/>
      <c r="BF43" s="6"/>
      <c r="BI43" s="6"/>
      <c r="BL43" s="6"/>
    </row>
    <row r="44" spans="1:64">
      <c r="A44" s="8">
        <v>300000337</v>
      </c>
      <c r="B44" s="9">
        <v>71</v>
      </c>
      <c r="C44" s="10" t="s">
        <v>114</v>
      </c>
      <c r="D44" s="9" t="s">
        <v>115</v>
      </c>
      <c r="E44" s="10" t="s">
        <v>116</v>
      </c>
      <c r="F44" s="19" t="s">
        <v>35</v>
      </c>
      <c r="G44" s="18">
        <v>2002</v>
      </c>
      <c r="H44" s="6" t="s">
        <v>1602</v>
      </c>
      <c r="I44" s="6" t="s">
        <v>1604</v>
      </c>
      <c r="J44" s="18">
        <v>2006</v>
      </c>
      <c r="K44" s="6" t="s">
        <v>1602</v>
      </c>
      <c r="L44" s="6" t="s">
        <v>1607</v>
      </c>
      <c r="M44" s="18">
        <v>2007</v>
      </c>
      <c r="N44" s="6" t="s">
        <v>1602</v>
      </c>
      <c r="O44" s="6" t="s">
        <v>1608</v>
      </c>
      <c r="P44" s="18">
        <v>2008</v>
      </c>
      <c r="Q44" s="6" t="s">
        <v>1602</v>
      </c>
      <c r="R44" s="6" t="s">
        <v>1609</v>
      </c>
      <c r="S44" s="18">
        <v>2099</v>
      </c>
      <c r="T44" s="6" t="s">
        <v>1602</v>
      </c>
      <c r="U44" s="6" t="s">
        <v>28</v>
      </c>
      <c r="V44" s="18">
        <v>4099</v>
      </c>
      <c r="W44" s="6" t="s">
        <v>1626</v>
      </c>
      <c r="X44" s="6" t="s">
        <v>28</v>
      </c>
      <c r="Y44" s="18">
        <v>6099</v>
      </c>
      <c r="Z44" s="6" t="s">
        <v>1656</v>
      </c>
      <c r="AA44" s="6" t="s">
        <v>28</v>
      </c>
      <c r="AB44" s="6"/>
      <c r="AE44" s="6"/>
      <c r="AH44" s="6"/>
    </row>
    <row r="45" spans="1:64">
      <c r="A45" s="8">
        <v>300001098</v>
      </c>
      <c r="B45" s="9">
        <v>72</v>
      </c>
      <c r="C45" s="10" t="s">
        <v>1708</v>
      </c>
      <c r="D45" s="9" t="s">
        <v>1709</v>
      </c>
      <c r="E45" s="10" t="s">
        <v>1710</v>
      </c>
      <c r="F45" s="19" t="s">
        <v>83</v>
      </c>
      <c r="G45" s="18">
        <v>11003</v>
      </c>
      <c r="H45" s="6" t="s">
        <v>1630</v>
      </c>
      <c r="I45" s="6" t="s">
        <v>1664</v>
      </c>
      <c r="J45" s="18">
        <v>11099</v>
      </c>
      <c r="K45" s="6" t="s">
        <v>1630</v>
      </c>
      <c r="L45" s="6" t="s">
        <v>28</v>
      </c>
      <c r="M45" s="6"/>
      <c r="P45" s="6"/>
      <c r="S45" s="6"/>
    </row>
    <row r="46" spans="1:64">
      <c r="A46" s="8">
        <v>300000786</v>
      </c>
      <c r="B46" s="9">
        <v>74</v>
      </c>
      <c r="C46" s="10" t="s">
        <v>117</v>
      </c>
      <c r="D46" s="9" t="s">
        <v>118</v>
      </c>
      <c r="E46" s="10" t="s">
        <v>119</v>
      </c>
      <c r="F46" s="19" t="s">
        <v>39</v>
      </c>
      <c r="G46" s="18">
        <v>2007</v>
      </c>
      <c r="H46" s="6" t="s">
        <v>1602</v>
      </c>
      <c r="I46" s="6" t="s">
        <v>1608</v>
      </c>
      <c r="J46" s="18">
        <v>15003</v>
      </c>
      <c r="K46" s="6" t="s">
        <v>1610</v>
      </c>
      <c r="L46" s="6" t="s">
        <v>1611</v>
      </c>
      <c r="M46" s="6"/>
      <c r="P46" s="6"/>
      <c r="S46" s="6"/>
      <c r="V46" s="6"/>
      <c r="Y46" s="6"/>
      <c r="AB46" s="6"/>
    </row>
    <row r="47" spans="1:64">
      <c r="A47" s="8">
        <v>300001584</v>
      </c>
      <c r="B47" s="9">
        <v>76</v>
      </c>
      <c r="C47" s="10" t="s">
        <v>120</v>
      </c>
      <c r="D47" s="9" t="s">
        <v>121</v>
      </c>
      <c r="E47" s="10" t="s">
        <v>122</v>
      </c>
      <c r="F47" s="19" t="s">
        <v>39</v>
      </c>
      <c r="G47" s="18">
        <v>7004</v>
      </c>
      <c r="H47" s="6" t="s">
        <v>1620</v>
      </c>
      <c r="I47" s="6" t="s">
        <v>1711</v>
      </c>
      <c r="J47" s="18">
        <v>7005</v>
      </c>
      <c r="K47" s="6" t="s">
        <v>1620</v>
      </c>
      <c r="L47" s="6" t="s">
        <v>1623</v>
      </c>
      <c r="M47" s="18">
        <v>7006</v>
      </c>
      <c r="N47" s="6" t="s">
        <v>1620</v>
      </c>
      <c r="O47" s="6" t="s">
        <v>1624</v>
      </c>
      <c r="P47" s="18">
        <v>11001</v>
      </c>
      <c r="Q47" s="6" t="s">
        <v>1630</v>
      </c>
      <c r="R47" s="6" t="s">
        <v>1662</v>
      </c>
      <c r="S47" s="18">
        <v>99099</v>
      </c>
      <c r="T47" s="6" t="s">
        <v>28</v>
      </c>
      <c r="U47" s="6" t="s">
        <v>28</v>
      </c>
      <c r="V47" s="6"/>
      <c r="Y47" s="6"/>
      <c r="AB47" s="6"/>
    </row>
    <row r="48" spans="1:64">
      <c r="A48" s="8">
        <v>300001280</v>
      </c>
      <c r="B48" s="9">
        <v>77</v>
      </c>
      <c r="C48" s="10" t="s">
        <v>1712</v>
      </c>
      <c r="D48" s="9" t="s">
        <v>1713</v>
      </c>
      <c r="E48" s="10" t="s">
        <v>1714</v>
      </c>
      <c r="F48" s="19" t="s">
        <v>39</v>
      </c>
      <c r="G48" s="18">
        <v>1002</v>
      </c>
      <c r="H48" s="6" t="s">
        <v>1615</v>
      </c>
      <c r="I48" s="6" t="s">
        <v>1616</v>
      </c>
      <c r="J48" s="18">
        <v>1004</v>
      </c>
      <c r="K48" s="6" t="s">
        <v>1615</v>
      </c>
      <c r="L48" s="6" t="s">
        <v>1617</v>
      </c>
      <c r="M48" s="18">
        <v>1006</v>
      </c>
      <c r="N48" s="6" t="s">
        <v>1615</v>
      </c>
      <c r="O48" s="6" t="s">
        <v>1618</v>
      </c>
      <c r="P48" s="18">
        <v>15099</v>
      </c>
      <c r="Q48" s="6" t="s">
        <v>1610</v>
      </c>
      <c r="R48" s="6" t="s">
        <v>28</v>
      </c>
      <c r="S48" s="6"/>
      <c r="V48" s="6"/>
      <c r="Y48" s="6"/>
      <c r="AE48" s="6"/>
      <c r="AH48" s="6"/>
      <c r="AK48" s="6"/>
    </row>
    <row r="49" spans="1:49">
      <c r="A49" s="8">
        <v>300000666</v>
      </c>
      <c r="B49" s="9">
        <v>81</v>
      </c>
      <c r="C49" s="10" t="s">
        <v>123</v>
      </c>
      <c r="D49" s="9" t="s">
        <v>124</v>
      </c>
      <c r="E49" s="10" t="s">
        <v>125</v>
      </c>
      <c r="F49" s="19" t="s">
        <v>39</v>
      </c>
      <c r="G49" s="18">
        <v>3001</v>
      </c>
      <c r="H49" s="6" t="s">
        <v>1652</v>
      </c>
      <c r="I49" s="6" t="s">
        <v>1699</v>
      </c>
      <c r="J49" s="18">
        <v>3004</v>
      </c>
      <c r="K49" s="6" t="s">
        <v>1652</v>
      </c>
      <c r="L49" s="6" t="s">
        <v>1653</v>
      </c>
      <c r="M49" s="18">
        <v>3006</v>
      </c>
      <c r="N49" s="6" t="s">
        <v>1652</v>
      </c>
      <c r="O49" s="6" t="s">
        <v>1654</v>
      </c>
      <c r="P49" s="18">
        <v>4002</v>
      </c>
      <c r="Q49" s="6" t="s">
        <v>1626</v>
      </c>
      <c r="R49" s="6" t="s">
        <v>1655</v>
      </c>
      <c r="S49" s="18">
        <v>4003</v>
      </c>
      <c r="T49" s="6" t="s">
        <v>1626</v>
      </c>
      <c r="U49" s="6" t="s">
        <v>1627</v>
      </c>
      <c r="V49" s="18">
        <v>4005</v>
      </c>
      <c r="W49" s="6" t="s">
        <v>1626</v>
      </c>
      <c r="X49" s="6" t="s">
        <v>1644</v>
      </c>
      <c r="Y49" s="18">
        <v>4099</v>
      </c>
      <c r="Z49" s="6" t="s">
        <v>1626</v>
      </c>
      <c r="AA49" s="6" t="s">
        <v>28</v>
      </c>
      <c r="AB49" s="18">
        <v>10004</v>
      </c>
      <c r="AC49" s="6" t="s">
        <v>1660</v>
      </c>
      <c r="AD49" s="6" t="s">
        <v>1661</v>
      </c>
      <c r="AE49" s="6"/>
      <c r="AH49" s="6"/>
      <c r="AK49" s="6"/>
    </row>
    <row r="50" spans="1:49">
      <c r="A50" s="8">
        <v>300002857</v>
      </c>
      <c r="B50" s="9">
        <v>82</v>
      </c>
      <c r="C50" s="10" t="s">
        <v>126</v>
      </c>
      <c r="D50" s="9" t="s">
        <v>127</v>
      </c>
      <c r="E50" s="10" t="s">
        <v>128</v>
      </c>
      <c r="F50" s="19" t="s">
        <v>83</v>
      </c>
      <c r="G50" s="18">
        <v>10004</v>
      </c>
      <c r="H50" s="6" t="s">
        <v>1660</v>
      </c>
      <c r="I50" s="6" t="s">
        <v>1661</v>
      </c>
      <c r="J50" s="6"/>
      <c r="M50" s="6"/>
      <c r="P50" s="6"/>
      <c r="S50" s="6"/>
      <c r="V50" s="6"/>
    </row>
    <row r="51" spans="1:49">
      <c r="A51" s="8">
        <v>300000899</v>
      </c>
      <c r="B51" s="9">
        <v>85</v>
      </c>
      <c r="C51" s="10" t="s">
        <v>129</v>
      </c>
      <c r="D51" s="9" t="s">
        <v>130</v>
      </c>
      <c r="E51" s="10" t="s">
        <v>131</v>
      </c>
      <c r="F51" s="19" t="s">
        <v>39</v>
      </c>
      <c r="G51" s="18">
        <v>4006</v>
      </c>
      <c r="H51" s="6" t="s">
        <v>1626</v>
      </c>
      <c r="I51" s="6" t="s">
        <v>1629</v>
      </c>
      <c r="J51" s="18">
        <v>99003</v>
      </c>
      <c r="K51" s="6" t="s">
        <v>28</v>
      </c>
      <c r="L51" s="6" t="s">
        <v>1643</v>
      </c>
      <c r="M51" s="6"/>
      <c r="P51" s="6"/>
      <c r="S51" s="6"/>
      <c r="V51" s="6"/>
      <c r="Y51" s="6"/>
      <c r="AB51" s="6"/>
    </row>
    <row r="52" spans="1:49">
      <c r="A52" s="8">
        <v>300002470</v>
      </c>
      <c r="B52" s="9">
        <v>86</v>
      </c>
      <c r="C52" s="10" t="s">
        <v>132</v>
      </c>
      <c r="D52" s="9" t="s">
        <v>133</v>
      </c>
      <c r="E52" s="10" t="s">
        <v>134</v>
      </c>
      <c r="F52" s="19" t="s">
        <v>39</v>
      </c>
      <c r="G52" s="18">
        <v>1002</v>
      </c>
      <c r="H52" s="6" t="s">
        <v>1615</v>
      </c>
      <c r="I52" s="6" t="s">
        <v>1616</v>
      </c>
      <c r="J52" s="18">
        <v>15005</v>
      </c>
      <c r="K52" s="6" t="s">
        <v>1610</v>
      </c>
      <c r="L52" s="6" t="s">
        <v>1626</v>
      </c>
      <c r="M52" s="6"/>
      <c r="P52" s="6"/>
      <c r="S52" s="6"/>
      <c r="V52" s="6"/>
    </row>
    <row r="53" spans="1:49">
      <c r="A53" s="8">
        <v>300000744</v>
      </c>
      <c r="B53" s="9">
        <v>87</v>
      </c>
      <c r="C53" s="10" t="s">
        <v>1715</v>
      </c>
      <c r="D53" s="9" t="s">
        <v>1394</v>
      </c>
      <c r="E53" s="10" t="s">
        <v>1716</v>
      </c>
      <c r="F53" s="19" t="s">
        <v>39</v>
      </c>
      <c r="G53" s="18">
        <v>15001</v>
      </c>
      <c r="H53" s="6" t="s">
        <v>1610</v>
      </c>
      <c r="I53" s="6" t="s">
        <v>1688</v>
      </c>
      <c r="J53" s="18">
        <v>15002</v>
      </c>
      <c r="K53" s="6" t="s">
        <v>1610</v>
      </c>
      <c r="L53" s="6" t="s">
        <v>1602</v>
      </c>
      <c r="M53" s="18">
        <v>15003</v>
      </c>
      <c r="N53" s="6" t="s">
        <v>1610</v>
      </c>
      <c r="O53" s="6" t="s">
        <v>1611</v>
      </c>
      <c r="P53" s="18">
        <v>15004</v>
      </c>
      <c r="Q53" s="6" t="s">
        <v>1610</v>
      </c>
      <c r="R53" s="6" t="s">
        <v>1652</v>
      </c>
      <c r="S53" s="18">
        <v>15005</v>
      </c>
      <c r="T53" s="6" t="s">
        <v>1610</v>
      </c>
      <c r="U53" s="6" t="s">
        <v>1626</v>
      </c>
      <c r="V53" s="6"/>
      <c r="Y53" s="6"/>
      <c r="AB53" s="6"/>
    </row>
    <row r="54" spans="1:49">
      <c r="A54" s="8">
        <v>300002858</v>
      </c>
      <c r="B54" s="9">
        <v>90</v>
      </c>
      <c r="C54" s="10" t="s">
        <v>136</v>
      </c>
      <c r="D54" s="9" t="s">
        <v>137</v>
      </c>
      <c r="E54" s="10" t="s">
        <v>138</v>
      </c>
      <c r="F54" s="19" t="s">
        <v>39</v>
      </c>
      <c r="G54" s="18">
        <v>2002</v>
      </c>
      <c r="H54" s="6" t="s">
        <v>1602</v>
      </c>
      <c r="I54" s="6" t="s">
        <v>1604</v>
      </c>
      <c r="J54" s="18">
        <v>2006</v>
      </c>
      <c r="K54" s="6" t="s">
        <v>1602</v>
      </c>
      <c r="L54" s="6" t="s">
        <v>1607</v>
      </c>
      <c r="M54" s="18">
        <v>2007</v>
      </c>
      <c r="N54" s="6" t="s">
        <v>1602</v>
      </c>
      <c r="O54" s="6" t="s">
        <v>1608</v>
      </c>
      <c r="P54" s="18">
        <v>2008</v>
      </c>
      <c r="Q54" s="6" t="s">
        <v>1602</v>
      </c>
      <c r="R54" s="6" t="s">
        <v>1609</v>
      </c>
      <c r="S54" s="18">
        <v>15001</v>
      </c>
      <c r="T54" s="6" t="s">
        <v>1610</v>
      </c>
      <c r="U54" s="6" t="s">
        <v>1688</v>
      </c>
      <c r="V54" s="18">
        <v>15002</v>
      </c>
      <c r="W54" s="6" t="s">
        <v>1610</v>
      </c>
      <c r="X54" s="6" t="s">
        <v>1602</v>
      </c>
      <c r="Y54" s="6"/>
      <c r="AB54" s="6"/>
      <c r="AE54" s="6"/>
      <c r="AH54" s="6"/>
      <c r="AK54" s="6"/>
      <c r="AN54" s="6"/>
    </row>
    <row r="55" spans="1:49">
      <c r="A55" s="8">
        <v>300000684</v>
      </c>
      <c r="B55" s="9">
        <v>92</v>
      </c>
      <c r="C55" s="10" t="s">
        <v>1717</v>
      </c>
      <c r="D55" s="9" t="s">
        <v>1718</v>
      </c>
      <c r="E55" s="10" t="s">
        <v>1719</v>
      </c>
      <c r="F55" s="19" t="s">
        <v>39</v>
      </c>
      <c r="G55" s="18">
        <v>15001</v>
      </c>
      <c r="H55" s="6" t="s">
        <v>1610</v>
      </c>
      <c r="I55" s="6" t="s">
        <v>1688</v>
      </c>
      <c r="J55" s="18">
        <v>15002</v>
      </c>
      <c r="K55" s="6" t="s">
        <v>1610</v>
      </c>
      <c r="L55" s="6" t="s">
        <v>1602</v>
      </c>
      <c r="M55" s="18">
        <v>15003</v>
      </c>
      <c r="N55" s="6" t="s">
        <v>1610</v>
      </c>
      <c r="O55" s="6" t="s">
        <v>1611</v>
      </c>
      <c r="P55" s="18">
        <v>15004</v>
      </c>
      <c r="Q55" s="6" t="s">
        <v>1610</v>
      </c>
      <c r="R55" s="6" t="s">
        <v>1652</v>
      </c>
      <c r="S55" s="18">
        <v>15005</v>
      </c>
      <c r="T55" s="6" t="s">
        <v>1610</v>
      </c>
      <c r="U55" s="6" t="s">
        <v>1626</v>
      </c>
      <c r="V55" s="18">
        <v>15011</v>
      </c>
      <c r="W55" s="6" t="s">
        <v>1610</v>
      </c>
      <c r="X55" s="6" t="s">
        <v>1720</v>
      </c>
      <c r="Y55" s="18">
        <v>15099</v>
      </c>
      <c r="Z55" s="6" t="s">
        <v>1610</v>
      </c>
      <c r="AA55" s="6" t="s">
        <v>28</v>
      </c>
      <c r="AB55" s="6"/>
      <c r="AE55" s="6"/>
      <c r="AH55" s="6"/>
      <c r="AN55" s="6"/>
      <c r="AQ55" s="6"/>
      <c r="AT55" s="6"/>
    </row>
    <row r="56" spans="1:49">
      <c r="A56" s="8">
        <v>300002525</v>
      </c>
      <c r="B56" s="9">
        <v>94</v>
      </c>
      <c r="C56" s="10" t="s">
        <v>139</v>
      </c>
      <c r="D56" s="9" t="s">
        <v>1721</v>
      </c>
      <c r="E56" s="10" t="s">
        <v>140</v>
      </c>
      <c r="F56" s="19" t="s">
        <v>83</v>
      </c>
      <c r="G56" s="18">
        <v>99099</v>
      </c>
      <c r="H56" s="6" t="s">
        <v>28</v>
      </c>
      <c r="I56" s="6" t="s">
        <v>28</v>
      </c>
      <c r="J56" s="6"/>
      <c r="M56" s="6"/>
      <c r="P56" s="6"/>
      <c r="AN56" s="6"/>
      <c r="AQ56" s="6"/>
      <c r="AT56" s="6"/>
    </row>
    <row r="57" spans="1:49">
      <c r="A57" s="8">
        <v>300002761</v>
      </c>
      <c r="B57" s="9">
        <v>95</v>
      </c>
      <c r="C57" s="10" t="s">
        <v>141</v>
      </c>
      <c r="D57" s="9" t="s">
        <v>142</v>
      </c>
      <c r="E57" s="10" t="s">
        <v>143</v>
      </c>
      <c r="F57" s="19" t="s">
        <v>83</v>
      </c>
      <c r="G57" s="18">
        <v>5002</v>
      </c>
      <c r="H57" s="6" t="s">
        <v>1671</v>
      </c>
      <c r="I57" s="6" t="s">
        <v>1722</v>
      </c>
      <c r="J57" s="18">
        <v>5099</v>
      </c>
      <c r="K57" s="6" t="s">
        <v>1671</v>
      </c>
      <c r="L57" s="6" t="s">
        <v>28</v>
      </c>
      <c r="M57" s="18">
        <v>6001</v>
      </c>
      <c r="N57" s="6" t="s">
        <v>1656</v>
      </c>
      <c r="O57" s="6" t="s">
        <v>1657</v>
      </c>
      <c r="P57" s="18">
        <v>6002</v>
      </c>
      <c r="Q57" s="6" t="s">
        <v>1656</v>
      </c>
      <c r="R57" s="6" t="s">
        <v>1658</v>
      </c>
      <c r="S57" s="18">
        <v>6003</v>
      </c>
      <c r="T57" s="6" t="s">
        <v>1656</v>
      </c>
      <c r="U57" s="6" t="s">
        <v>1659</v>
      </c>
      <c r="V57" s="18">
        <v>6099</v>
      </c>
      <c r="W57" s="6" t="s">
        <v>1656</v>
      </c>
      <c r="X57" s="6" t="s">
        <v>28</v>
      </c>
      <c r="Y57" s="6"/>
      <c r="AB57" s="6"/>
      <c r="AE57" s="6"/>
      <c r="AH57" s="6"/>
    </row>
    <row r="58" spans="1:49">
      <c r="A58" s="8">
        <v>300002626</v>
      </c>
      <c r="B58" s="9">
        <v>96</v>
      </c>
      <c r="C58" s="10" t="s">
        <v>144</v>
      </c>
      <c r="D58" s="9" t="s">
        <v>145</v>
      </c>
      <c r="E58" s="10" t="s">
        <v>146</v>
      </c>
      <c r="F58" s="19" t="s">
        <v>83</v>
      </c>
      <c r="G58" s="18">
        <v>1001</v>
      </c>
      <c r="H58" s="6" t="s">
        <v>1615</v>
      </c>
      <c r="I58" s="6" t="s">
        <v>1688</v>
      </c>
      <c r="J58" s="18">
        <v>2002</v>
      </c>
      <c r="K58" s="6" t="s">
        <v>1602</v>
      </c>
      <c r="L58" s="6" t="s">
        <v>1604</v>
      </c>
      <c r="M58" s="18">
        <v>2007</v>
      </c>
      <c r="N58" s="6" t="s">
        <v>1602</v>
      </c>
      <c r="O58" s="6" t="s">
        <v>1608</v>
      </c>
      <c r="P58" s="18">
        <v>15002</v>
      </c>
      <c r="Q58" s="6" t="s">
        <v>1610</v>
      </c>
      <c r="R58" s="6" t="s">
        <v>1602</v>
      </c>
      <c r="S58" s="6"/>
      <c r="V58" s="6"/>
      <c r="Y58" s="6"/>
    </row>
    <row r="59" spans="1:49">
      <c r="A59" s="8">
        <v>300000565</v>
      </c>
      <c r="B59" s="9">
        <v>97</v>
      </c>
      <c r="C59" s="10" t="s">
        <v>147</v>
      </c>
      <c r="D59" s="9" t="s">
        <v>148</v>
      </c>
      <c r="E59" s="10" t="s">
        <v>149</v>
      </c>
      <c r="F59" s="19" t="s">
        <v>35</v>
      </c>
      <c r="G59" s="18">
        <v>2002</v>
      </c>
      <c r="H59" s="6" t="s">
        <v>1602</v>
      </c>
      <c r="I59" s="6" t="s">
        <v>1604</v>
      </c>
      <c r="J59" s="18">
        <v>2006</v>
      </c>
      <c r="K59" s="6" t="s">
        <v>1602</v>
      </c>
      <c r="L59" s="6" t="s">
        <v>1607</v>
      </c>
      <c r="M59" s="18">
        <v>2007</v>
      </c>
      <c r="N59" s="6" t="s">
        <v>1602</v>
      </c>
      <c r="O59" s="6" t="s">
        <v>1608</v>
      </c>
      <c r="P59" s="18">
        <v>3004</v>
      </c>
      <c r="Q59" s="6" t="s">
        <v>1652</v>
      </c>
      <c r="R59" s="6" t="s">
        <v>1653</v>
      </c>
      <c r="S59" s="18">
        <v>3006</v>
      </c>
      <c r="T59" s="6" t="s">
        <v>1652</v>
      </c>
      <c r="U59" s="6" t="s">
        <v>1654</v>
      </c>
      <c r="V59" s="18">
        <v>4005</v>
      </c>
      <c r="W59" s="6" t="s">
        <v>1626</v>
      </c>
      <c r="X59" s="6" t="s">
        <v>1644</v>
      </c>
      <c r="Y59" s="18">
        <v>4006</v>
      </c>
      <c r="Z59" s="6" t="s">
        <v>1626</v>
      </c>
      <c r="AA59" s="6" t="s">
        <v>1629</v>
      </c>
      <c r="AB59" s="6"/>
      <c r="AE59" s="6"/>
      <c r="AH59" s="6"/>
    </row>
    <row r="60" spans="1:49">
      <c r="A60" s="8">
        <v>300000207</v>
      </c>
      <c r="B60" s="9">
        <v>101</v>
      </c>
      <c r="C60" s="10" t="s">
        <v>1723</v>
      </c>
      <c r="D60" s="9" t="s">
        <v>1724</v>
      </c>
      <c r="E60" s="10" t="s">
        <v>1725</v>
      </c>
      <c r="F60" s="19" t="s">
        <v>39</v>
      </c>
      <c r="G60" s="18">
        <v>3001</v>
      </c>
      <c r="H60" s="6" t="s">
        <v>1652</v>
      </c>
      <c r="I60" s="6" t="s">
        <v>1699</v>
      </c>
      <c r="J60" s="18">
        <v>3004</v>
      </c>
      <c r="K60" s="6" t="s">
        <v>1652</v>
      </c>
      <c r="L60" s="6" t="s">
        <v>1653</v>
      </c>
      <c r="M60" s="18">
        <v>3006</v>
      </c>
      <c r="N60" s="6" t="s">
        <v>1652</v>
      </c>
      <c r="O60" s="6" t="s">
        <v>1654</v>
      </c>
      <c r="P60" s="6"/>
      <c r="S60" s="6"/>
      <c r="V60" s="6"/>
      <c r="Y60" s="6"/>
    </row>
    <row r="61" spans="1:49">
      <c r="A61" s="8">
        <v>300000662</v>
      </c>
      <c r="B61" s="9">
        <v>102</v>
      </c>
      <c r="C61" s="10" t="s">
        <v>150</v>
      </c>
      <c r="D61" s="9" t="s">
        <v>151</v>
      </c>
      <c r="E61" s="10" t="s">
        <v>152</v>
      </c>
      <c r="F61" s="19" t="s">
        <v>39</v>
      </c>
      <c r="G61" s="18">
        <v>2002</v>
      </c>
      <c r="H61" s="6" t="s">
        <v>1602</v>
      </c>
      <c r="I61" s="6" t="s">
        <v>1604</v>
      </c>
      <c r="J61" s="18">
        <v>2003</v>
      </c>
      <c r="K61" s="6" t="s">
        <v>1602</v>
      </c>
      <c r="L61" s="6" t="s">
        <v>1619</v>
      </c>
      <c r="M61" s="18">
        <v>2004</v>
      </c>
      <c r="N61" s="6" t="s">
        <v>1602</v>
      </c>
      <c r="O61" s="6" t="s">
        <v>1605</v>
      </c>
      <c r="P61" s="18">
        <v>2007</v>
      </c>
      <c r="Q61" s="6" t="s">
        <v>1602</v>
      </c>
      <c r="R61" s="6" t="s">
        <v>1608</v>
      </c>
      <c r="S61" s="18">
        <v>2008</v>
      </c>
      <c r="T61" s="6" t="s">
        <v>1602</v>
      </c>
      <c r="U61" s="6" t="s">
        <v>1609</v>
      </c>
      <c r="V61" s="18">
        <v>2099</v>
      </c>
      <c r="W61" s="6" t="s">
        <v>1602</v>
      </c>
      <c r="X61" s="6" t="s">
        <v>28</v>
      </c>
      <c r="Y61" s="6"/>
      <c r="AB61" s="6"/>
      <c r="AE61" s="6"/>
      <c r="AH61" s="6"/>
    </row>
    <row r="62" spans="1:49">
      <c r="A62" s="8">
        <v>300002382</v>
      </c>
      <c r="B62" s="9">
        <v>104</v>
      </c>
      <c r="C62" s="10" t="s">
        <v>153</v>
      </c>
      <c r="D62" s="9" t="s">
        <v>154</v>
      </c>
      <c r="E62" s="10" t="s">
        <v>155</v>
      </c>
      <c r="F62" s="19" t="s">
        <v>39</v>
      </c>
      <c r="G62" s="18">
        <v>3001</v>
      </c>
      <c r="H62" s="6" t="s">
        <v>1652</v>
      </c>
      <c r="I62" s="6" t="s">
        <v>1699</v>
      </c>
      <c r="J62" s="18">
        <v>3004</v>
      </c>
      <c r="K62" s="6" t="s">
        <v>1652</v>
      </c>
      <c r="L62" s="6" t="s">
        <v>1653</v>
      </c>
      <c r="M62" s="18">
        <v>3005</v>
      </c>
      <c r="N62" s="6" t="s">
        <v>1652</v>
      </c>
      <c r="O62" s="6" t="s">
        <v>1726</v>
      </c>
      <c r="P62" s="18">
        <v>3006</v>
      </c>
      <c r="Q62" s="6" t="s">
        <v>1652</v>
      </c>
      <c r="R62" s="6" t="s">
        <v>1654</v>
      </c>
      <c r="S62" s="18">
        <v>3099</v>
      </c>
      <c r="T62" s="6" t="s">
        <v>1652</v>
      </c>
      <c r="U62" s="6" t="s">
        <v>28</v>
      </c>
      <c r="V62" s="18">
        <v>10099</v>
      </c>
      <c r="W62" s="6" t="s">
        <v>1660</v>
      </c>
      <c r="X62" s="6" t="s">
        <v>28</v>
      </c>
      <c r="Y62" s="6"/>
      <c r="AB62" s="6"/>
      <c r="AE62" s="6"/>
      <c r="AQ62" s="6"/>
      <c r="AT62" s="6"/>
      <c r="AW62" s="6"/>
    </row>
    <row r="63" spans="1:49">
      <c r="A63" s="8">
        <v>300002788</v>
      </c>
      <c r="B63" s="9">
        <v>105</v>
      </c>
      <c r="C63" s="10" t="s">
        <v>1727</v>
      </c>
      <c r="D63" s="9" t="s">
        <v>1728</v>
      </c>
      <c r="E63" s="10" t="s">
        <v>1729</v>
      </c>
      <c r="F63" s="19" t="s">
        <v>35</v>
      </c>
      <c r="G63" s="18">
        <v>1002</v>
      </c>
      <c r="H63" s="6" t="s">
        <v>1615</v>
      </c>
      <c r="I63" s="6" t="s">
        <v>1616</v>
      </c>
      <c r="J63" s="18">
        <v>1006</v>
      </c>
      <c r="K63" s="6" t="s">
        <v>1615</v>
      </c>
      <c r="L63" s="6" t="s">
        <v>1618</v>
      </c>
      <c r="M63" s="18">
        <v>6003</v>
      </c>
      <c r="N63" s="6" t="s">
        <v>1656</v>
      </c>
      <c r="O63" s="6" t="s">
        <v>1659</v>
      </c>
      <c r="P63" s="18">
        <v>6099</v>
      </c>
      <c r="Q63" s="6" t="s">
        <v>1656</v>
      </c>
      <c r="R63" s="6" t="s">
        <v>28</v>
      </c>
      <c r="S63" s="18">
        <v>8002</v>
      </c>
      <c r="T63" s="6" t="s">
        <v>1625</v>
      </c>
      <c r="U63" s="6" t="s">
        <v>1638</v>
      </c>
      <c r="V63" s="18">
        <v>8004</v>
      </c>
      <c r="W63" s="6" t="s">
        <v>1625</v>
      </c>
      <c r="X63" s="6" t="s">
        <v>1682</v>
      </c>
      <c r="Y63" s="18">
        <v>9002</v>
      </c>
      <c r="Z63" s="6" t="s">
        <v>1676</v>
      </c>
      <c r="AA63" s="6" t="s">
        <v>1730</v>
      </c>
      <c r="AB63" s="6"/>
      <c r="AE63" s="6"/>
      <c r="AH63" s="6"/>
      <c r="AN63" s="6"/>
      <c r="AQ63" s="6"/>
      <c r="AT63" s="6"/>
    </row>
    <row r="64" spans="1:49">
      <c r="A64" s="8">
        <v>300000991</v>
      </c>
      <c r="B64" s="9">
        <v>106</v>
      </c>
      <c r="C64" s="10" t="s">
        <v>156</v>
      </c>
      <c r="D64" s="9" t="s">
        <v>157</v>
      </c>
      <c r="E64" s="10" t="s">
        <v>158</v>
      </c>
      <c r="F64" s="19" t="s">
        <v>27</v>
      </c>
      <c r="G64" s="18">
        <v>11001</v>
      </c>
      <c r="H64" s="6" t="s">
        <v>1630</v>
      </c>
      <c r="I64" s="6" t="s">
        <v>1662</v>
      </c>
      <c r="J64" s="6"/>
      <c r="M64" s="6"/>
      <c r="P64" s="6"/>
      <c r="S64" s="6"/>
      <c r="AK64" s="6"/>
      <c r="AN64" s="6"/>
      <c r="AQ64" s="6"/>
    </row>
    <row r="65" spans="1:58">
      <c r="A65" s="8">
        <v>300001920</v>
      </c>
      <c r="B65" s="9">
        <v>107</v>
      </c>
      <c r="C65" s="10" t="s">
        <v>159</v>
      </c>
      <c r="D65" s="9" t="s">
        <v>160</v>
      </c>
      <c r="E65" s="10" t="s">
        <v>161</v>
      </c>
      <c r="F65" s="19" t="s">
        <v>27</v>
      </c>
      <c r="G65" s="18">
        <v>15006</v>
      </c>
      <c r="H65" s="6" t="s">
        <v>1610</v>
      </c>
      <c r="I65" s="6" t="s">
        <v>1671</v>
      </c>
      <c r="J65" s="6"/>
      <c r="M65" s="6"/>
      <c r="P65" s="6"/>
      <c r="S65" s="6"/>
    </row>
    <row r="66" spans="1:58">
      <c r="A66" s="8">
        <v>300000640</v>
      </c>
      <c r="B66" s="9">
        <v>108</v>
      </c>
      <c r="C66" s="10" t="s">
        <v>1731</v>
      </c>
      <c r="D66" s="9" t="s">
        <v>1732</v>
      </c>
      <c r="E66" s="10" t="s">
        <v>1733</v>
      </c>
      <c r="F66" s="19" t="s">
        <v>27</v>
      </c>
      <c r="G66" s="18">
        <v>9001</v>
      </c>
      <c r="H66" s="6" t="s">
        <v>1676</v>
      </c>
      <c r="I66" s="6" t="s">
        <v>1677</v>
      </c>
      <c r="J66" s="18">
        <v>9004</v>
      </c>
      <c r="K66" s="6" t="s">
        <v>1676</v>
      </c>
      <c r="L66" s="6" t="s">
        <v>1678</v>
      </c>
      <c r="M66" s="6"/>
      <c r="P66" s="6"/>
      <c r="S66" s="6"/>
    </row>
    <row r="67" spans="1:58">
      <c r="A67" s="8">
        <v>300002745</v>
      </c>
      <c r="B67" s="9">
        <v>110</v>
      </c>
      <c r="C67" s="10" t="s">
        <v>162</v>
      </c>
      <c r="D67" s="9" t="s">
        <v>163</v>
      </c>
      <c r="E67" s="10" t="s">
        <v>164</v>
      </c>
      <c r="F67" s="19" t="s">
        <v>39</v>
      </c>
      <c r="G67" s="18">
        <v>2007</v>
      </c>
      <c r="H67" s="6" t="s">
        <v>1602</v>
      </c>
      <c r="I67" s="6" t="s">
        <v>1608</v>
      </c>
      <c r="J67" s="18">
        <v>2008</v>
      </c>
      <c r="K67" s="6" t="s">
        <v>1602</v>
      </c>
      <c r="L67" s="6" t="s">
        <v>1609</v>
      </c>
      <c r="M67" s="6"/>
      <c r="P67" s="6"/>
      <c r="S67" s="6"/>
      <c r="V67" s="6"/>
      <c r="Y67" s="6"/>
      <c r="AB67" s="6"/>
    </row>
    <row r="68" spans="1:58">
      <c r="A68" s="8">
        <v>300002791</v>
      </c>
      <c r="B68" s="9">
        <v>112</v>
      </c>
      <c r="C68" s="10" t="s">
        <v>165</v>
      </c>
      <c r="D68" s="9" t="s">
        <v>166</v>
      </c>
      <c r="E68" s="10" t="s">
        <v>167</v>
      </c>
      <c r="F68" s="19" t="s">
        <v>39</v>
      </c>
      <c r="G68" s="18">
        <v>2008</v>
      </c>
      <c r="H68" s="6" t="s">
        <v>1602</v>
      </c>
      <c r="I68" s="6" t="s">
        <v>1609</v>
      </c>
      <c r="J68" s="18">
        <v>15003</v>
      </c>
      <c r="K68" s="6" t="s">
        <v>1610</v>
      </c>
      <c r="L68" s="6" t="s">
        <v>1611</v>
      </c>
      <c r="M68" s="6"/>
      <c r="P68" s="6"/>
      <c r="S68" s="6"/>
      <c r="V68" s="6"/>
      <c r="AB68" s="6"/>
      <c r="AE68" s="6"/>
      <c r="AH68" s="6"/>
    </row>
    <row r="69" spans="1:58">
      <c r="A69" s="8">
        <v>300002481</v>
      </c>
      <c r="B69" s="9">
        <v>113</v>
      </c>
      <c r="C69" s="10" t="s">
        <v>168</v>
      </c>
      <c r="D69" s="9" t="s">
        <v>169</v>
      </c>
      <c r="E69" s="10" t="s">
        <v>170</v>
      </c>
      <c r="F69" s="19" t="s">
        <v>39</v>
      </c>
      <c r="G69" s="18">
        <v>2007</v>
      </c>
      <c r="H69" s="6" t="s">
        <v>1602</v>
      </c>
      <c r="I69" s="6" t="s">
        <v>1608</v>
      </c>
      <c r="J69" s="18">
        <v>2008</v>
      </c>
      <c r="K69" s="6" t="s">
        <v>1602</v>
      </c>
      <c r="L69" s="6" t="s">
        <v>1609</v>
      </c>
      <c r="M69" s="6"/>
      <c r="P69" s="6"/>
      <c r="S69" s="6"/>
      <c r="V69" s="6"/>
      <c r="Y69" s="6"/>
      <c r="AB69" s="6"/>
    </row>
    <row r="70" spans="1:58">
      <c r="A70" s="8">
        <v>300002621</v>
      </c>
      <c r="B70" s="9">
        <v>115</v>
      </c>
      <c r="C70" s="10" t="s">
        <v>1734</v>
      </c>
      <c r="D70" s="9" t="s">
        <v>1735</v>
      </c>
      <c r="E70" s="10" t="s">
        <v>1736</v>
      </c>
      <c r="F70" s="19" t="s">
        <v>39</v>
      </c>
      <c r="G70" s="18">
        <v>99002</v>
      </c>
      <c r="H70" s="6" t="s">
        <v>28</v>
      </c>
      <c r="I70" s="6" t="s">
        <v>1737</v>
      </c>
      <c r="J70" s="6"/>
      <c r="M70" s="6"/>
      <c r="P70" s="6"/>
      <c r="V70" s="6"/>
      <c r="Y70" s="6"/>
      <c r="AB70" s="6"/>
    </row>
    <row r="71" spans="1:58">
      <c r="A71" s="8">
        <v>300000286</v>
      </c>
      <c r="B71" s="9">
        <v>117</v>
      </c>
      <c r="C71" s="10" t="s">
        <v>1738</v>
      </c>
      <c r="D71" s="9" t="s">
        <v>1739</v>
      </c>
      <c r="E71" s="10" t="s">
        <v>1740</v>
      </c>
      <c r="F71" s="19" t="s">
        <v>27</v>
      </c>
      <c r="G71" s="18">
        <v>1001</v>
      </c>
      <c r="H71" s="6" t="s">
        <v>1615</v>
      </c>
      <c r="I71" s="6" t="s">
        <v>1688</v>
      </c>
      <c r="J71" s="18">
        <v>1002</v>
      </c>
      <c r="K71" s="6" t="s">
        <v>1615</v>
      </c>
      <c r="L71" s="6" t="s">
        <v>1616</v>
      </c>
      <c r="M71" s="18">
        <v>1004</v>
      </c>
      <c r="N71" s="6" t="s">
        <v>1615</v>
      </c>
      <c r="O71" s="6" t="s">
        <v>1617</v>
      </c>
      <c r="P71" s="18">
        <v>1099</v>
      </c>
      <c r="Q71" s="6" t="s">
        <v>1615</v>
      </c>
      <c r="R71" s="6" t="s">
        <v>28</v>
      </c>
      <c r="S71" s="18">
        <v>2008</v>
      </c>
      <c r="T71" s="6" t="s">
        <v>1602</v>
      </c>
      <c r="U71" s="6" t="s">
        <v>1609</v>
      </c>
      <c r="V71" s="18">
        <v>2099</v>
      </c>
      <c r="W71" s="6" t="s">
        <v>1602</v>
      </c>
      <c r="X71" s="6" t="s">
        <v>28</v>
      </c>
      <c r="Y71" s="18">
        <v>3005</v>
      </c>
      <c r="Z71" s="6" t="s">
        <v>1652</v>
      </c>
      <c r="AA71" s="6" t="s">
        <v>1726</v>
      </c>
      <c r="AB71" s="18">
        <v>3006</v>
      </c>
      <c r="AC71" s="6" t="s">
        <v>1652</v>
      </c>
      <c r="AD71" s="6" t="s">
        <v>1654</v>
      </c>
      <c r="AE71" s="18">
        <v>3099</v>
      </c>
      <c r="AF71" s="6" t="s">
        <v>1652</v>
      </c>
      <c r="AG71" s="6" t="s">
        <v>28</v>
      </c>
      <c r="AH71" s="18">
        <v>4001</v>
      </c>
      <c r="AI71" s="6" t="s">
        <v>1626</v>
      </c>
      <c r="AJ71" s="6" t="s">
        <v>1741</v>
      </c>
      <c r="AK71" s="18">
        <v>6003</v>
      </c>
      <c r="AL71" s="6" t="s">
        <v>1656</v>
      </c>
      <c r="AM71" s="6" t="s">
        <v>1659</v>
      </c>
      <c r="AN71" s="18">
        <v>6099</v>
      </c>
      <c r="AO71" s="6" t="s">
        <v>1656</v>
      </c>
      <c r="AP71" s="6" t="s">
        <v>28</v>
      </c>
      <c r="AQ71" s="18">
        <v>9004</v>
      </c>
      <c r="AR71" s="6" t="s">
        <v>1676</v>
      </c>
      <c r="AS71" s="6" t="s">
        <v>1678</v>
      </c>
      <c r="AT71" s="18">
        <v>11001</v>
      </c>
      <c r="AU71" s="6" t="s">
        <v>1630</v>
      </c>
      <c r="AV71" s="6" t="s">
        <v>1662</v>
      </c>
      <c r="AW71" s="18">
        <v>15001</v>
      </c>
      <c r="AX71" s="6" t="s">
        <v>1610</v>
      </c>
      <c r="AY71" s="6" t="s">
        <v>1688</v>
      </c>
      <c r="AZ71" s="6"/>
      <c r="BC71" s="6"/>
      <c r="BF71" s="6"/>
    </row>
    <row r="72" spans="1:58">
      <c r="A72" s="8">
        <v>300002543</v>
      </c>
      <c r="B72" s="9">
        <v>118</v>
      </c>
      <c r="C72" s="10" t="s">
        <v>171</v>
      </c>
      <c r="D72" s="9" t="s">
        <v>172</v>
      </c>
      <c r="E72" s="10" t="s">
        <v>173</v>
      </c>
      <c r="F72" s="19" t="s">
        <v>39</v>
      </c>
      <c r="G72" s="18">
        <v>2007</v>
      </c>
      <c r="H72" s="6" t="s">
        <v>1602</v>
      </c>
      <c r="I72" s="6" t="s">
        <v>1608</v>
      </c>
      <c r="J72" s="18">
        <v>15003</v>
      </c>
      <c r="K72" s="6" t="s">
        <v>1610</v>
      </c>
      <c r="L72" s="6" t="s">
        <v>1611</v>
      </c>
      <c r="M72" s="6"/>
      <c r="P72" s="6"/>
      <c r="S72" s="6"/>
      <c r="V72" s="6"/>
      <c r="Y72" s="6"/>
      <c r="AB72" s="6"/>
    </row>
    <row r="73" spans="1:58">
      <c r="A73" s="8">
        <v>300002622</v>
      </c>
      <c r="B73" s="9">
        <v>119</v>
      </c>
      <c r="C73" s="10" t="s">
        <v>174</v>
      </c>
      <c r="D73" s="9" t="s">
        <v>175</v>
      </c>
      <c r="E73" s="10" t="s">
        <v>176</v>
      </c>
      <c r="F73" s="19" t="s">
        <v>39</v>
      </c>
      <c r="G73" s="18">
        <v>2007</v>
      </c>
      <c r="H73" s="6" t="s">
        <v>1602</v>
      </c>
      <c r="I73" s="6" t="s">
        <v>1608</v>
      </c>
      <c r="J73" s="18">
        <v>3001</v>
      </c>
      <c r="K73" s="6" t="s">
        <v>1652</v>
      </c>
      <c r="L73" s="6" t="s">
        <v>1699</v>
      </c>
      <c r="M73" s="18">
        <v>15003</v>
      </c>
      <c r="N73" s="6" t="s">
        <v>1610</v>
      </c>
      <c r="O73" s="6" t="s">
        <v>1611</v>
      </c>
      <c r="P73" s="18">
        <v>15004</v>
      </c>
      <c r="Q73" s="6" t="s">
        <v>1610</v>
      </c>
      <c r="R73" s="6" t="s">
        <v>1652</v>
      </c>
      <c r="S73" s="6"/>
      <c r="V73" s="6"/>
      <c r="Y73" s="6"/>
    </row>
    <row r="74" spans="1:58">
      <c r="A74" s="8">
        <v>300002859</v>
      </c>
      <c r="B74" s="9">
        <v>123</v>
      </c>
      <c r="C74" s="10" t="s">
        <v>177</v>
      </c>
      <c r="D74" s="9" t="s">
        <v>178</v>
      </c>
      <c r="E74" s="10" t="s">
        <v>179</v>
      </c>
      <c r="F74" s="19" t="s">
        <v>39</v>
      </c>
      <c r="G74" s="18">
        <v>2007</v>
      </c>
      <c r="H74" s="6" t="s">
        <v>1602</v>
      </c>
      <c r="I74" s="6" t="s">
        <v>1608</v>
      </c>
      <c r="J74" s="18">
        <v>2008</v>
      </c>
      <c r="K74" s="6" t="s">
        <v>1602</v>
      </c>
      <c r="L74" s="6" t="s">
        <v>1609</v>
      </c>
      <c r="M74" s="18">
        <v>15003</v>
      </c>
      <c r="N74" s="6" t="s">
        <v>1610</v>
      </c>
      <c r="O74" s="6" t="s">
        <v>1611</v>
      </c>
      <c r="P74" s="18">
        <v>15099</v>
      </c>
      <c r="Q74" s="6" t="s">
        <v>1610</v>
      </c>
      <c r="R74" s="6" t="s">
        <v>28</v>
      </c>
      <c r="S74" s="6"/>
      <c r="V74" s="6"/>
      <c r="Y74" s="6"/>
    </row>
    <row r="75" spans="1:58">
      <c r="A75" s="8">
        <v>300000130</v>
      </c>
      <c r="B75" s="9">
        <v>124</v>
      </c>
      <c r="C75" s="10" t="s">
        <v>180</v>
      </c>
      <c r="D75" s="9" t="s">
        <v>181</v>
      </c>
      <c r="E75" s="10" t="s">
        <v>182</v>
      </c>
      <c r="F75" s="19" t="s">
        <v>27</v>
      </c>
      <c r="G75" s="18">
        <v>1003</v>
      </c>
      <c r="H75" s="6" t="s">
        <v>1615</v>
      </c>
      <c r="I75" s="6" t="s">
        <v>1742</v>
      </c>
      <c r="J75" s="18">
        <v>1005</v>
      </c>
      <c r="K75" s="6" t="s">
        <v>1615</v>
      </c>
      <c r="L75" s="6" t="s">
        <v>1743</v>
      </c>
      <c r="M75" s="18">
        <v>8001</v>
      </c>
      <c r="N75" s="6" t="s">
        <v>1625</v>
      </c>
      <c r="O75" s="6" t="s">
        <v>1744</v>
      </c>
      <c r="P75" s="18">
        <v>8002</v>
      </c>
      <c r="Q75" s="6" t="s">
        <v>1625</v>
      </c>
      <c r="R75" s="6" t="s">
        <v>1638</v>
      </c>
      <c r="S75" s="18">
        <v>8003</v>
      </c>
      <c r="T75" s="6" t="s">
        <v>1625</v>
      </c>
      <c r="U75" s="6" t="s">
        <v>1745</v>
      </c>
      <c r="V75" s="18">
        <v>8004</v>
      </c>
      <c r="W75" s="6" t="s">
        <v>1625</v>
      </c>
      <c r="X75" s="6" t="s">
        <v>1682</v>
      </c>
      <c r="Y75" s="6"/>
      <c r="AB75" s="6"/>
      <c r="AE75" s="6"/>
      <c r="AH75" s="6"/>
      <c r="AK75" s="6"/>
      <c r="AN75" s="6"/>
    </row>
    <row r="76" spans="1:58">
      <c r="A76" s="8">
        <v>300000098</v>
      </c>
      <c r="B76" s="9">
        <v>125</v>
      </c>
      <c r="C76" s="10" t="s">
        <v>183</v>
      </c>
      <c r="D76" s="9" t="s">
        <v>1746</v>
      </c>
      <c r="E76" s="10" t="s">
        <v>184</v>
      </c>
      <c r="F76" s="19" t="s">
        <v>27</v>
      </c>
      <c r="G76" s="18">
        <v>8003</v>
      </c>
      <c r="H76" s="6" t="s">
        <v>1625</v>
      </c>
      <c r="I76" s="6" t="s">
        <v>1745</v>
      </c>
      <c r="J76" s="18">
        <v>8004</v>
      </c>
      <c r="K76" s="6" t="s">
        <v>1625</v>
      </c>
      <c r="L76" s="6" t="s">
        <v>1682</v>
      </c>
      <c r="M76" s="18">
        <v>8005</v>
      </c>
      <c r="N76" s="6" t="s">
        <v>1625</v>
      </c>
      <c r="O76" s="6" t="s">
        <v>1747</v>
      </c>
      <c r="P76" s="6"/>
      <c r="S76" s="6"/>
      <c r="V76" s="6"/>
      <c r="Y76" s="6"/>
      <c r="AB76" s="6"/>
    </row>
    <row r="77" spans="1:58">
      <c r="A77" s="8">
        <v>300000037</v>
      </c>
      <c r="B77" s="9">
        <v>126</v>
      </c>
      <c r="C77" s="10" t="s">
        <v>1748</v>
      </c>
      <c r="D77" s="9" t="s">
        <v>1749</v>
      </c>
      <c r="E77" s="10" t="s">
        <v>1750</v>
      </c>
      <c r="F77" s="19" t="s">
        <v>27</v>
      </c>
      <c r="G77" s="18">
        <v>1001</v>
      </c>
      <c r="H77" s="6" t="s">
        <v>1615</v>
      </c>
      <c r="I77" s="6" t="s">
        <v>1688</v>
      </c>
      <c r="J77" s="18">
        <v>1002</v>
      </c>
      <c r="K77" s="6" t="s">
        <v>1615</v>
      </c>
      <c r="L77" s="6" t="s">
        <v>1616</v>
      </c>
      <c r="M77" s="18">
        <v>1004</v>
      </c>
      <c r="N77" s="6" t="s">
        <v>1615</v>
      </c>
      <c r="O77" s="6" t="s">
        <v>1617</v>
      </c>
      <c r="P77" s="18">
        <v>1005</v>
      </c>
      <c r="Q77" s="6" t="s">
        <v>1615</v>
      </c>
      <c r="R77" s="6" t="s">
        <v>1743</v>
      </c>
      <c r="S77" s="18">
        <v>1006</v>
      </c>
      <c r="T77" s="6" t="s">
        <v>1615</v>
      </c>
      <c r="U77" s="6" t="s">
        <v>1618</v>
      </c>
      <c r="V77" s="18">
        <v>2007</v>
      </c>
      <c r="W77" s="6" t="s">
        <v>1602</v>
      </c>
      <c r="X77" s="6" t="s">
        <v>1608</v>
      </c>
      <c r="Y77" s="18">
        <v>8006</v>
      </c>
      <c r="Z77" s="6" t="s">
        <v>1625</v>
      </c>
      <c r="AA77" s="6" t="s">
        <v>1751</v>
      </c>
      <c r="AB77" s="18">
        <v>8007</v>
      </c>
      <c r="AC77" s="6" t="s">
        <v>1625</v>
      </c>
      <c r="AD77" s="6" t="s">
        <v>1639</v>
      </c>
      <c r="AE77" s="18">
        <v>13099</v>
      </c>
      <c r="AF77" s="6" t="s">
        <v>1631</v>
      </c>
      <c r="AG77" s="6" t="s">
        <v>28</v>
      </c>
      <c r="AH77" s="6"/>
      <c r="AK77" s="6"/>
      <c r="AN77" s="6"/>
    </row>
    <row r="78" spans="1:58">
      <c r="A78" s="8">
        <v>300000591</v>
      </c>
      <c r="B78" s="9">
        <v>127</v>
      </c>
      <c r="C78" s="10" t="s">
        <v>185</v>
      </c>
      <c r="D78" s="9" t="s">
        <v>186</v>
      </c>
      <c r="E78" s="10" t="s">
        <v>187</v>
      </c>
      <c r="F78" s="19" t="s">
        <v>27</v>
      </c>
      <c r="G78" s="18">
        <v>8003</v>
      </c>
      <c r="H78" s="6" t="s">
        <v>1625</v>
      </c>
      <c r="I78" s="6" t="s">
        <v>1745</v>
      </c>
      <c r="J78" s="6"/>
      <c r="M78" s="6"/>
      <c r="P78" s="6"/>
      <c r="S78" s="6"/>
      <c r="V78" s="6"/>
    </row>
    <row r="79" spans="1:58">
      <c r="A79" s="8">
        <v>300002683</v>
      </c>
      <c r="B79" s="9">
        <v>128</v>
      </c>
      <c r="C79" s="10" t="s">
        <v>1752</v>
      </c>
      <c r="D79" s="9" t="s">
        <v>1753</v>
      </c>
      <c r="E79" s="10" t="s">
        <v>1754</v>
      </c>
      <c r="F79" s="19" t="s">
        <v>27</v>
      </c>
      <c r="G79" s="18">
        <v>15007</v>
      </c>
      <c r="H79" s="6" t="s">
        <v>1610</v>
      </c>
      <c r="I79" s="6" t="s">
        <v>1755</v>
      </c>
      <c r="J79" s="6"/>
      <c r="M79" s="6"/>
      <c r="P79" s="6"/>
      <c r="S79" s="6"/>
    </row>
    <row r="80" spans="1:58">
      <c r="A80" s="8">
        <v>300000188</v>
      </c>
      <c r="B80" s="9">
        <v>129</v>
      </c>
      <c r="C80" s="10" t="s">
        <v>188</v>
      </c>
      <c r="D80" s="9" t="s">
        <v>189</v>
      </c>
      <c r="E80" s="10" t="s">
        <v>190</v>
      </c>
      <c r="F80" s="19" t="s">
        <v>39</v>
      </c>
      <c r="G80" s="18">
        <v>8004</v>
      </c>
      <c r="H80" s="6" t="s">
        <v>1625</v>
      </c>
      <c r="I80" s="6" t="s">
        <v>1682</v>
      </c>
      <c r="J80" s="18">
        <v>99099</v>
      </c>
      <c r="K80" s="6" t="s">
        <v>28</v>
      </c>
      <c r="L80" s="6" t="s">
        <v>28</v>
      </c>
      <c r="M80" s="6"/>
      <c r="P80" s="6"/>
      <c r="S80" s="6"/>
      <c r="V80" s="6"/>
      <c r="Y80" s="6"/>
      <c r="AB80" s="6"/>
    </row>
    <row r="81" spans="1:46">
      <c r="A81" s="8">
        <v>300001890</v>
      </c>
      <c r="B81" s="9">
        <v>132</v>
      </c>
      <c r="C81" s="10" t="s">
        <v>1756</v>
      </c>
      <c r="D81" s="9" t="s">
        <v>1757</v>
      </c>
      <c r="E81" s="10" t="s">
        <v>1758</v>
      </c>
      <c r="F81" s="19" t="s">
        <v>39</v>
      </c>
      <c r="G81" s="18">
        <v>2004</v>
      </c>
      <c r="H81" s="6" t="s">
        <v>1602</v>
      </c>
      <c r="I81" s="6" t="s">
        <v>1605</v>
      </c>
      <c r="J81" s="18">
        <v>2099</v>
      </c>
      <c r="K81" s="6" t="s">
        <v>1602</v>
      </c>
      <c r="L81" s="6" t="s">
        <v>28</v>
      </c>
      <c r="M81" s="18">
        <v>9099</v>
      </c>
      <c r="N81" s="6" t="s">
        <v>1676</v>
      </c>
      <c r="O81" s="6" t="s">
        <v>28</v>
      </c>
      <c r="P81" s="18">
        <v>99099</v>
      </c>
      <c r="Q81" s="6" t="s">
        <v>28</v>
      </c>
      <c r="R81" s="6" t="s">
        <v>28</v>
      </c>
      <c r="S81" s="6"/>
      <c r="V81" s="6"/>
      <c r="Y81" s="6"/>
      <c r="AB81" s="6"/>
    </row>
    <row r="82" spans="1:46">
      <c r="A82" s="8">
        <v>300001248</v>
      </c>
      <c r="B82" s="9">
        <v>133</v>
      </c>
      <c r="C82" s="10" t="s">
        <v>1759</v>
      </c>
      <c r="D82" s="9" t="s">
        <v>1760</v>
      </c>
      <c r="E82" s="10" t="s">
        <v>1761</v>
      </c>
      <c r="F82" s="19" t="s">
        <v>27</v>
      </c>
      <c r="G82" s="18">
        <v>4003</v>
      </c>
      <c r="H82" s="6" t="s">
        <v>1626</v>
      </c>
      <c r="I82" s="6" t="s">
        <v>1627</v>
      </c>
      <c r="J82" s="18">
        <v>4004</v>
      </c>
      <c r="K82" s="6" t="s">
        <v>1626</v>
      </c>
      <c r="L82" s="6" t="s">
        <v>1628</v>
      </c>
      <c r="M82" s="18">
        <v>4006</v>
      </c>
      <c r="N82" s="6" t="s">
        <v>1626</v>
      </c>
      <c r="O82" s="6" t="s">
        <v>1629</v>
      </c>
      <c r="P82" s="18">
        <v>12002</v>
      </c>
      <c r="Q82" s="6" t="s">
        <v>1669</v>
      </c>
      <c r="R82" s="6" t="s">
        <v>1670</v>
      </c>
      <c r="S82" s="6"/>
      <c r="V82" s="6"/>
      <c r="Y82" s="6"/>
    </row>
    <row r="83" spans="1:46">
      <c r="A83" s="8">
        <v>300001471</v>
      </c>
      <c r="B83" s="9">
        <v>136</v>
      </c>
      <c r="C83" s="10" t="s">
        <v>1762</v>
      </c>
      <c r="D83" s="9" t="s">
        <v>1763</v>
      </c>
      <c r="E83" s="10" t="s">
        <v>1764</v>
      </c>
      <c r="F83" s="19" t="s">
        <v>35</v>
      </c>
      <c r="G83" s="18">
        <v>15006</v>
      </c>
      <c r="H83" s="6" t="s">
        <v>1610</v>
      </c>
      <c r="I83" s="6" t="s">
        <v>1671</v>
      </c>
      <c r="J83" s="18">
        <v>15011</v>
      </c>
      <c r="K83" s="6" t="s">
        <v>1610</v>
      </c>
      <c r="L83" s="6" t="s">
        <v>1720</v>
      </c>
      <c r="M83" s="6"/>
      <c r="P83" s="6"/>
      <c r="S83" s="6"/>
    </row>
    <row r="84" spans="1:46">
      <c r="A84" s="8">
        <v>300002853</v>
      </c>
      <c r="B84" s="9">
        <v>137</v>
      </c>
      <c r="C84" s="10" t="s">
        <v>192</v>
      </c>
      <c r="D84" s="9" t="s">
        <v>191</v>
      </c>
      <c r="E84" s="10" t="s">
        <v>193</v>
      </c>
      <c r="F84" s="19" t="s">
        <v>39</v>
      </c>
      <c r="G84" s="18">
        <v>2002</v>
      </c>
      <c r="H84" s="6" t="s">
        <v>1602</v>
      </c>
      <c r="I84" s="6" t="s">
        <v>1604</v>
      </c>
      <c r="J84" s="18">
        <v>2007</v>
      </c>
      <c r="K84" s="6" t="s">
        <v>1602</v>
      </c>
      <c r="L84" s="6" t="s">
        <v>1608</v>
      </c>
      <c r="M84" s="18">
        <v>2099</v>
      </c>
      <c r="N84" s="6" t="s">
        <v>1602</v>
      </c>
      <c r="O84" s="6" t="s">
        <v>28</v>
      </c>
      <c r="P84" s="6"/>
      <c r="S84" s="6"/>
      <c r="V84" s="6"/>
    </row>
    <row r="85" spans="1:46">
      <c r="A85" s="8">
        <v>300000941</v>
      </c>
      <c r="B85" s="9">
        <v>138</v>
      </c>
      <c r="C85" s="10" t="s">
        <v>194</v>
      </c>
      <c r="D85" s="9" t="s">
        <v>195</v>
      </c>
      <c r="E85" s="10" t="s">
        <v>196</v>
      </c>
      <c r="F85" s="19" t="s">
        <v>39</v>
      </c>
      <c r="G85" s="18">
        <v>7001</v>
      </c>
      <c r="H85" s="6" t="s">
        <v>1620</v>
      </c>
      <c r="I85" s="6" t="s">
        <v>1621</v>
      </c>
      <c r="J85" s="18">
        <v>14001</v>
      </c>
      <c r="K85" s="6" t="s">
        <v>1640</v>
      </c>
      <c r="L85" s="6" t="s">
        <v>1641</v>
      </c>
      <c r="M85" s="18">
        <v>14099</v>
      </c>
      <c r="N85" s="6" t="s">
        <v>1640</v>
      </c>
      <c r="O85" s="6" t="s">
        <v>28</v>
      </c>
      <c r="P85" s="6"/>
      <c r="S85" s="6"/>
      <c r="V85" s="6"/>
      <c r="Y85" s="6"/>
      <c r="AB85" s="6"/>
      <c r="AE85" s="6"/>
    </row>
    <row r="86" spans="1:46">
      <c r="A86" s="8">
        <v>300002536</v>
      </c>
      <c r="B86" s="9">
        <v>143</v>
      </c>
      <c r="C86" s="10" t="s">
        <v>197</v>
      </c>
      <c r="D86" s="9" t="s">
        <v>198</v>
      </c>
      <c r="E86" s="10" t="s">
        <v>199</v>
      </c>
      <c r="F86" s="19" t="s">
        <v>39</v>
      </c>
      <c r="G86" s="18">
        <v>2006</v>
      </c>
      <c r="H86" s="6" t="s">
        <v>1602</v>
      </c>
      <c r="I86" s="6" t="s">
        <v>1607</v>
      </c>
      <c r="J86" s="18">
        <v>2007</v>
      </c>
      <c r="K86" s="6" t="s">
        <v>1602</v>
      </c>
      <c r="L86" s="6" t="s">
        <v>1608</v>
      </c>
      <c r="M86" s="18">
        <v>2008</v>
      </c>
      <c r="N86" s="6" t="s">
        <v>1602</v>
      </c>
      <c r="O86" s="6" t="s">
        <v>1609</v>
      </c>
      <c r="P86" s="6"/>
      <c r="S86" s="6"/>
      <c r="V86" s="6"/>
    </row>
    <row r="87" spans="1:46">
      <c r="A87" s="8">
        <v>300001631</v>
      </c>
      <c r="B87" s="9">
        <v>144</v>
      </c>
      <c r="C87" s="10" t="s">
        <v>200</v>
      </c>
      <c r="D87" s="9" t="s">
        <v>201</v>
      </c>
      <c r="E87" s="10" t="s">
        <v>202</v>
      </c>
      <c r="F87" s="19" t="s">
        <v>83</v>
      </c>
      <c r="G87" s="18">
        <v>11001</v>
      </c>
      <c r="H87" s="6" t="s">
        <v>1630</v>
      </c>
      <c r="I87" s="6" t="s">
        <v>1662</v>
      </c>
      <c r="J87" s="18">
        <v>99003</v>
      </c>
      <c r="K87" s="6" t="s">
        <v>28</v>
      </c>
      <c r="L87" s="6" t="s">
        <v>1643</v>
      </c>
      <c r="M87" s="6"/>
      <c r="P87" s="6"/>
      <c r="S87" s="6"/>
      <c r="V87" s="6"/>
    </row>
    <row r="88" spans="1:46">
      <c r="A88" s="8">
        <v>300001403</v>
      </c>
      <c r="B88" s="9">
        <v>145</v>
      </c>
      <c r="C88" s="10" t="s">
        <v>203</v>
      </c>
      <c r="D88" s="9" t="s">
        <v>204</v>
      </c>
      <c r="E88" s="10" t="s">
        <v>205</v>
      </c>
      <c r="F88" s="19" t="s">
        <v>39</v>
      </c>
      <c r="G88" s="18">
        <v>2099</v>
      </c>
      <c r="H88" s="6" t="s">
        <v>1602</v>
      </c>
      <c r="I88" s="6" t="s">
        <v>28</v>
      </c>
      <c r="J88" s="18">
        <v>14001</v>
      </c>
      <c r="K88" s="6" t="s">
        <v>1640</v>
      </c>
      <c r="L88" s="6" t="s">
        <v>1641</v>
      </c>
      <c r="M88" s="18">
        <v>15099</v>
      </c>
      <c r="N88" s="6" t="s">
        <v>1610</v>
      </c>
      <c r="O88" s="6" t="s">
        <v>28</v>
      </c>
      <c r="P88" s="6"/>
      <c r="S88" s="6"/>
      <c r="V88" s="6"/>
      <c r="AB88" s="6"/>
      <c r="AE88" s="6"/>
      <c r="AH88" s="6"/>
    </row>
    <row r="89" spans="1:46">
      <c r="A89" s="8">
        <v>300001252</v>
      </c>
      <c r="B89" s="9">
        <v>146</v>
      </c>
      <c r="C89" s="10" t="s">
        <v>206</v>
      </c>
      <c r="D89" s="9" t="s">
        <v>207</v>
      </c>
      <c r="E89" s="10" t="s">
        <v>208</v>
      </c>
      <c r="F89" s="19" t="s">
        <v>39</v>
      </c>
      <c r="G89" s="18">
        <v>7001</v>
      </c>
      <c r="H89" s="6" t="s">
        <v>1620</v>
      </c>
      <c r="I89" s="6" t="s">
        <v>1621</v>
      </c>
      <c r="J89" s="18">
        <v>8002</v>
      </c>
      <c r="K89" s="6" t="s">
        <v>1625</v>
      </c>
      <c r="L89" s="6" t="s">
        <v>1638</v>
      </c>
      <c r="M89" s="18">
        <v>14001</v>
      </c>
      <c r="N89" s="6" t="s">
        <v>1640</v>
      </c>
      <c r="O89" s="6" t="s">
        <v>1641</v>
      </c>
      <c r="P89" s="6"/>
      <c r="S89" s="6"/>
      <c r="V89" s="6"/>
      <c r="Y89" s="6"/>
      <c r="AB89" s="6"/>
    </row>
    <row r="90" spans="1:46">
      <c r="A90" s="8">
        <v>300000463</v>
      </c>
      <c r="B90" s="9">
        <v>147</v>
      </c>
      <c r="C90" s="10" t="s">
        <v>1765</v>
      </c>
      <c r="D90" s="9" t="s">
        <v>1766</v>
      </c>
      <c r="E90" s="10" t="s">
        <v>1767</v>
      </c>
      <c r="F90" s="19" t="s">
        <v>27</v>
      </c>
      <c r="G90" s="18">
        <v>12001</v>
      </c>
      <c r="H90" s="6" t="s">
        <v>1669</v>
      </c>
      <c r="I90" s="6" t="s">
        <v>1768</v>
      </c>
      <c r="J90" s="6"/>
      <c r="M90" s="6"/>
      <c r="P90" s="6"/>
      <c r="S90" s="6"/>
      <c r="AB90" s="6"/>
      <c r="AE90" s="6"/>
      <c r="AH90" s="6"/>
    </row>
    <row r="91" spans="1:46">
      <c r="A91" s="8">
        <v>300001879</v>
      </c>
      <c r="B91" s="9">
        <v>148</v>
      </c>
      <c r="C91" s="10" t="s">
        <v>1769</v>
      </c>
      <c r="D91" s="9" t="s">
        <v>1770</v>
      </c>
      <c r="E91" s="10" t="s">
        <v>1771</v>
      </c>
      <c r="F91" s="19" t="s">
        <v>27</v>
      </c>
      <c r="G91" s="18">
        <v>4004</v>
      </c>
      <c r="H91" s="6" t="s">
        <v>1626</v>
      </c>
      <c r="I91" s="6" t="s">
        <v>1628</v>
      </c>
      <c r="J91" s="18">
        <v>4006</v>
      </c>
      <c r="K91" s="6" t="s">
        <v>1626</v>
      </c>
      <c r="L91" s="6" t="s">
        <v>1629</v>
      </c>
      <c r="M91" s="18">
        <v>12002</v>
      </c>
      <c r="N91" s="6" t="s">
        <v>1669</v>
      </c>
      <c r="O91" s="6" t="s">
        <v>1670</v>
      </c>
      <c r="P91" s="6"/>
      <c r="S91" s="6"/>
      <c r="V91" s="6"/>
      <c r="Y91" s="6"/>
      <c r="AB91" s="6"/>
    </row>
    <row r="92" spans="1:46">
      <c r="A92" s="8">
        <v>300000093</v>
      </c>
      <c r="B92" s="9">
        <v>149</v>
      </c>
      <c r="C92" s="10" t="s">
        <v>209</v>
      </c>
      <c r="D92" s="9" t="s">
        <v>210</v>
      </c>
      <c r="E92" s="10" t="s">
        <v>211</v>
      </c>
      <c r="F92" s="19" t="s">
        <v>39</v>
      </c>
      <c r="G92" s="18">
        <v>1001</v>
      </c>
      <c r="H92" s="6" t="s">
        <v>1615</v>
      </c>
      <c r="I92" s="6" t="s">
        <v>1688</v>
      </c>
      <c r="J92" s="18">
        <v>2002</v>
      </c>
      <c r="K92" s="6" t="s">
        <v>1602</v>
      </c>
      <c r="L92" s="6" t="s">
        <v>1604</v>
      </c>
      <c r="M92" s="18">
        <v>2006</v>
      </c>
      <c r="N92" s="6" t="s">
        <v>1602</v>
      </c>
      <c r="O92" s="6" t="s">
        <v>1607</v>
      </c>
      <c r="P92" s="18">
        <v>2007</v>
      </c>
      <c r="Q92" s="6" t="s">
        <v>1602</v>
      </c>
      <c r="R92" s="6" t="s">
        <v>1608</v>
      </c>
      <c r="S92" s="18">
        <v>2008</v>
      </c>
      <c r="T92" s="6" t="s">
        <v>1602</v>
      </c>
      <c r="U92" s="6" t="s">
        <v>1609</v>
      </c>
      <c r="V92" s="18">
        <v>3006</v>
      </c>
      <c r="W92" s="6" t="s">
        <v>1652</v>
      </c>
      <c r="X92" s="6" t="s">
        <v>1654</v>
      </c>
      <c r="Y92" s="18">
        <v>15001</v>
      </c>
      <c r="Z92" s="6" t="s">
        <v>1610</v>
      </c>
      <c r="AA92" s="6" t="s">
        <v>1688</v>
      </c>
      <c r="AB92" s="18">
        <v>15002</v>
      </c>
      <c r="AC92" s="6" t="s">
        <v>1610</v>
      </c>
      <c r="AD92" s="6" t="s">
        <v>1602</v>
      </c>
      <c r="AE92" s="18">
        <v>15003</v>
      </c>
      <c r="AF92" s="6" t="s">
        <v>1610</v>
      </c>
      <c r="AG92" s="6" t="s">
        <v>1611</v>
      </c>
      <c r="AH92" s="6"/>
      <c r="AK92" s="6"/>
      <c r="AN92" s="6"/>
    </row>
    <row r="93" spans="1:46">
      <c r="A93" s="8">
        <v>300000965</v>
      </c>
      <c r="B93" s="9">
        <v>151</v>
      </c>
      <c r="C93" s="10" t="s">
        <v>212</v>
      </c>
      <c r="D93" s="9" t="s">
        <v>213</v>
      </c>
      <c r="E93" s="10" t="s">
        <v>214</v>
      </c>
      <c r="F93" s="19" t="s">
        <v>39</v>
      </c>
      <c r="G93" s="18">
        <v>14001</v>
      </c>
      <c r="H93" s="6" t="s">
        <v>1640</v>
      </c>
      <c r="I93" s="6" t="s">
        <v>1641</v>
      </c>
      <c r="J93" s="18">
        <v>14003</v>
      </c>
      <c r="K93" s="6" t="s">
        <v>1640</v>
      </c>
      <c r="L93" s="6" t="s">
        <v>1696</v>
      </c>
      <c r="M93" s="6"/>
      <c r="P93" s="6"/>
      <c r="S93" s="6"/>
      <c r="V93" s="6"/>
      <c r="Y93" s="6"/>
    </row>
    <row r="94" spans="1:46">
      <c r="A94" s="8">
        <v>300000611</v>
      </c>
      <c r="B94" s="9">
        <v>153</v>
      </c>
      <c r="C94" s="10" t="s">
        <v>215</v>
      </c>
      <c r="D94" s="9" t="s">
        <v>216</v>
      </c>
      <c r="E94" s="10" t="s">
        <v>217</v>
      </c>
      <c r="F94" s="19" t="s">
        <v>27</v>
      </c>
      <c r="G94" s="18">
        <v>2001</v>
      </c>
      <c r="H94" s="6" t="s">
        <v>1602</v>
      </c>
      <c r="I94" s="6" t="s">
        <v>1603</v>
      </c>
      <c r="J94" s="18">
        <v>4003</v>
      </c>
      <c r="K94" s="6" t="s">
        <v>1626</v>
      </c>
      <c r="L94" s="6" t="s">
        <v>1627</v>
      </c>
      <c r="M94" s="18">
        <v>4004</v>
      </c>
      <c r="N94" s="6" t="s">
        <v>1626</v>
      </c>
      <c r="O94" s="6" t="s">
        <v>1628</v>
      </c>
      <c r="P94" s="18">
        <v>4005</v>
      </c>
      <c r="Q94" s="6" t="s">
        <v>1626</v>
      </c>
      <c r="R94" s="6" t="s">
        <v>1644</v>
      </c>
      <c r="S94" s="18">
        <v>15002</v>
      </c>
      <c r="T94" s="6" t="s">
        <v>1610</v>
      </c>
      <c r="U94" s="6" t="s">
        <v>1602</v>
      </c>
      <c r="V94" s="6"/>
      <c r="Y94" s="6"/>
      <c r="AB94" s="6"/>
      <c r="AN94" s="6"/>
      <c r="AQ94" s="6"/>
      <c r="AT94" s="6"/>
    </row>
    <row r="95" spans="1:46">
      <c r="A95" s="8">
        <v>300002365</v>
      </c>
      <c r="B95" s="9">
        <v>154</v>
      </c>
      <c r="C95" s="10" t="s">
        <v>218</v>
      </c>
      <c r="D95" s="9" t="s">
        <v>219</v>
      </c>
      <c r="E95" s="10" t="s">
        <v>220</v>
      </c>
      <c r="F95" s="19" t="s">
        <v>83</v>
      </c>
      <c r="G95" s="18">
        <v>15006</v>
      </c>
      <c r="H95" s="6" t="s">
        <v>1610</v>
      </c>
      <c r="I95" s="6" t="s">
        <v>1671</v>
      </c>
      <c r="J95" s="6"/>
      <c r="M95" s="6"/>
      <c r="P95" s="6"/>
      <c r="Y95" s="6"/>
      <c r="AB95" s="6"/>
      <c r="AE95" s="6"/>
    </row>
    <row r="96" spans="1:46">
      <c r="A96" s="8">
        <v>300001923</v>
      </c>
      <c r="B96" s="9">
        <v>156</v>
      </c>
      <c r="C96" s="10" t="s">
        <v>221</v>
      </c>
      <c r="D96" s="9" t="s">
        <v>222</v>
      </c>
      <c r="E96" s="10" t="s">
        <v>223</v>
      </c>
      <c r="F96" s="19" t="s">
        <v>27</v>
      </c>
      <c r="G96" s="18">
        <v>15006</v>
      </c>
      <c r="H96" s="6" t="s">
        <v>1610</v>
      </c>
      <c r="I96" s="6" t="s">
        <v>1671</v>
      </c>
      <c r="J96" s="6"/>
      <c r="M96" s="6"/>
      <c r="P96" s="6"/>
      <c r="S96" s="6"/>
      <c r="V96" s="6"/>
      <c r="Y96" s="6"/>
    </row>
    <row r="97" spans="1:64">
      <c r="A97" s="8">
        <v>300000620</v>
      </c>
      <c r="B97" s="9">
        <v>157</v>
      </c>
      <c r="C97" s="10" t="s">
        <v>224</v>
      </c>
      <c r="D97" s="9" t="s">
        <v>225</v>
      </c>
      <c r="E97" s="10" t="s">
        <v>226</v>
      </c>
      <c r="F97" s="19" t="s">
        <v>39</v>
      </c>
      <c r="G97" s="18">
        <v>1006</v>
      </c>
      <c r="H97" s="6" t="s">
        <v>1615</v>
      </c>
      <c r="I97" s="6" t="s">
        <v>1618</v>
      </c>
      <c r="J97" s="18">
        <v>2002</v>
      </c>
      <c r="K97" s="6" t="s">
        <v>1602</v>
      </c>
      <c r="L97" s="6" t="s">
        <v>1604</v>
      </c>
      <c r="M97" s="18">
        <v>2006</v>
      </c>
      <c r="N97" s="6" t="s">
        <v>1602</v>
      </c>
      <c r="O97" s="6" t="s">
        <v>1607</v>
      </c>
      <c r="P97" s="18">
        <v>2007</v>
      </c>
      <c r="Q97" s="6" t="s">
        <v>1602</v>
      </c>
      <c r="R97" s="6" t="s">
        <v>1608</v>
      </c>
      <c r="S97" s="18">
        <v>2008</v>
      </c>
      <c r="T97" s="6" t="s">
        <v>1602</v>
      </c>
      <c r="U97" s="6" t="s">
        <v>1609</v>
      </c>
      <c r="V97" s="18">
        <v>15001</v>
      </c>
      <c r="W97" s="6" t="s">
        <v>1610</v>
      </c>
      <c r="X97" s="6" t="s">
        <v>1688</v>
      </c>
      <c r="Y97" s="18">
        <v>15003</v>
      </c>
      <c r="Z97" s="6" t="s">
        <v>1610</v>
      </c>
      <c r="AA97" s="6" t="s">
        <v>1611</v>
      </c>
      <c r="AB97" s="6"/>
      <c r="AE97" s="6"/>
      <c r="AH97" s="6"/>
    </row>
    <row r="98" spans="1:64">
      <c r="A98" s="8">
        <v>300002267</v>
      </c>
      <c r="B98" s="9">
        <v>159</v>
      </c>
      <c r="C98" s="10" t="s">
        <v>227</v>
      </c>
      <c r="D98" s="9" t="s">
        <v>228</v>
      </c>
      <c r="E98" s="10" t="s">
        <v>229</v>
      </c>
      <c r="F98" s="19" t="s">
        <v>39</v>
      </c>
      <c r="G98" s="18">
        <v>8004</v>
      </c>
      <c r="H98" s="6" t="s">
        <v>1625</v>
      </c>
      <c r="I98" s="6" t="s">
        <v>1682</v>
      </c>
      <c r="J98" s="18">
        <v>8099</v>
      </c>
      <c r="K98" s="6" t="s">
        <v>1625</v>
      </c>
      <c r="L98" s="6" t="s">
        <v>28</v>
      </c>
      <c r="M98" s="18">
        <v>9003</v>
      </c>
      <c r="N98" s="6" t="s">
        <v>1676</v>
      </c>
      <c r="O98" s="6" t="s">
        <v>1772</v>
      </c>
      <c r="P98" s="18">
        <v>9099</v>
      </c>
      <c r="Q98" s="6" t="s">
        <v>1676</v>
      </c>
      <c r="R98" s="6" t="s">
        <v>28</v>
      </c>
      <c r="S98" s="18">
        <v>99099</v>
      </c>
      <c r="T98" s="6" t="s">
        <v>28</v>
      </c>
      <c r="U98" s="6" t="s">
        <v>28</v>
      </c>
      <c r="V98" s="6"/>
      <c r="Y98" s="6"/>
      <c r="AB98" s="6"/>
    </row>
    <row r="99" spans="1:64">
      <c r="A99" s="8">
        <v>300000513</v>
      </c>
      <c r="B99" s="9">
        <v>160</v>
      </c>
      <c r="C99" s="10" t="s">
        <v>230</v>
      </c>
      <c r="D99" s="9" t="s">
        <v>231</v>
      </c>
      <c r="E99" s="10" t="s">
        <v>232</v>
      </c>
      <c r="F99" s="19" t="s">
        <v>35</v>
      </c>
      <c r="G99" s="18">
        <v>4002</v>
      </c>
      <c r="H99" s="6" t="s">
        <v>1626</v>
      </c>
      <c r="I99" s="6" t="s">
        <v>1655</v>
      </c>
      <c r="J99" s="18">
        <v>4099</v>
      </c>
      <c r="K99" s="6" t="s">
        <v>1626</v>
      </c>
      <c r="L99" s="6" t="s">
        <v>28</v>
      </c>
      <c r="M99" s="18">
        <v>10004</v>
      </c>
      <c r="N99" s="6" t="s">
        <v>1660</v>
      </c>
      <c r="O99" s="6" t="s">
        <v>1661</v>
      </c>
      <c r="P99" s="18">
        <v>10005</v>
      </c>
      <c r="Q99" s="6" t="s">
        <v>1660</v>
      </c>
      <c r="R99" s="6" t="s">
        <v>1679</v>
      </c>
      <c r="S99" s="18">
        <v>10099</v>
      </c>
      <c r="T99" s="6" t="s">
        <v>1660</v>
      </c>
      <c r="U99" s="6" t="s">
        <v>28</v>
      </c>
      <c r="V99" s="6"/>
      <c r="Y99" s="6"/>
      <c r="AB99" s="6"/>
      <c r="BF99" s="6"/>
      <c r="BI99" s="6"/>
      <c r="BL99" s="6"/>
    </row>
    <row r="100" spans="1:64">
      <c r="A100" s="8">
        <v>300000847</v>
      </c>
      <c r="B100" s="9">
        <v>161</v>
      </c>
      <c r="C100" s="10" t="s">
        <v>1773</v>
      </c>
      <c r="D100" s="9" t="s">
        <v>1774</v>
      </c>
      <c r="E100" s="10" t="s">
        <v>1775</v>
      </c>
      <c r="F100" s="19" t="s">
        <v>39</v>
      </c>
      <c r="G100" s="18">
        <v>15007</v>
      </c>
      <c r="H100" s="6" t="s">
        <v>1610</v>
      </c>
      <c r="I100" s="6" t="s">
        <v>1755</v>
      </c>
      <c r="J100" s="6"/>
      <c r="M100" s="6"/>
      <c r="P100" s="6"/>
      <c r="S100" s="6"/>
      <c r="V100" s="6"/>
      <c r="Y100" s="6"/>
    </row>
    <row r="101" spans="1:64">
      <c r="A101" s="8">
        <v>300000512</v>
      </c>
      <c r="B101" s="9">
        <v>162</v>
      </c>
      <c r="C101" s="10" t="s">
        <v>1776</v>
      </c>
      <c r="D101" s="9" t="s">
        <v>1777</v>
      </c>
      <c r="E101" s="10" t="s">
        <v>1778</v>
      </c>
      <c r="F101" s="19" t="s">
        <v>39</v>
      </c>
      <c r="G101" s="18">
        <v>2099</v>
      </c>
      <c r="H101" s="6" t="s">
        <v>1602</v>
      </c>
      <c r="I101" s="6" t="s">
        <v>28</v>
      </c>
      <c r="J101" s="6"/>
      <c r="M101" s="6"/>
      <c r="P101" s="6"/>
      <c r="S101" s="6"/>
    </row>
    <row r="102" spans="1:64">
      <c r="A102" s="8">
        <v>300002579</v>
      </c>
      <c r="B102" s="9">
        <v>163</v>
      </c>
      <c r="C102" s="10" t="s">
        <v>1779</v>
      </c>
      <c r="D102" s="9" t="s">
        <v>1780</v>
      </c>
      <c r="E102" s="10" t="s">
        <v>1781</v>
      </c>
      <c r="F102" s="19" t="s">
        <v>39</v>
      </c>
      <c r="G102" s="18">
        <v>7002</v>
      </c>
      <c r="H102" s="6" t="s">
        <v>1620</v>
      </c>
      <c r="I102" s="6" t="s">
        <v>1622</v>
      </c>
      <c r="J102" s="6"/>
      <c r="M102" s="6"/>
      <c r="P102" s="6"/>
      <c r="S102" s="6"/>
      <c r="V102" s="6"/>
      <c r="Y102" s="6"/>
    </row>
    <row r="103" spans="1:64">
      <c r="A103" s="8">
        <v>300002221</v>
      </c>
      <c r="B103" s="9">
        <v>164</v>
      </c>
      <c r="C103" s="10" t="s">
        <v>233</v>
      </c>
      <c r="D103" s="9" t="s">
        <v>1782</v>
      </c>
      <c r="E103" s="10" t="s">
        <v>234</v>
      </c>
      <c r="F103" s="19" t="s">
        <v>39</v>
      </c>
      <c r="G103" s="18">
        <v>4099</v>
      </c>
      <c r="H103" s="6" t="s">
        <v>1626</v>
      </c>
      <c r="I103" s="6" t="s">
        <v>28</v>
      </c>
      <c r="J103" s="18">
        <v>9099</v>
      </c>
      <c r="K103" s="6" t="s">
        <v>1676</v>
      </c>
      <c r="L103" s="6" t="s">
        <v>28</v>
      </c>
      <c r="M103" s="18">
        <v>10004</v>
      </c>
      <c r="N103" s="6" t="s">
        <v>1660</v>
      </c>
      <c r="O103" s="6" t="s">
        <v>1661</v>
      </c>
      <c r="P103" s="6"/>
      <c r="S103" s="6"/>
      <c r="V103" s="6"/>
      <c r="Y103" s="6"/>
    </row>
    <row r="104" spans="1:64">
      <c r="A104" s="8">
        <v>300001409</v>
      </c>
      <c r="B104" s="9">
        <v>165</v>
      </c>
      <c r="C104" s="10" t="s">
        <v>235</v>
      </c>
      <c r="D104" s="9" t="s">
        <v>236</v>
      </c>
      <c r="E104" s="10" t="s">
        <v>237</v>
      </c>
      <c r="F104" s="19" t="s">
        <v>39</v>
      </c>
      <c r="G104" s="18">
        <v>2005</v>
      </c>
      <c r="H104" s="6" t="s">
        <v>1602</v>
      </c>
      <c r="I104" s="6" t="s">
        <v>1606</v>
      </c>
      <c r="J104" s="18">
        <v>2099</v>
      </c>
      <c r="K104" s="6" t="s">
        <v>1602</v>
      </c>
      <c r="L104" s="6" t="s">
        <v>28</v>
      </c>
      <c r="M104" s="6"/>
      <c r="P104" s="6"/>
      <c r="S104" s="6"/>
      <c r="V104" s="6"/>
      <c r="Y104" s="6"/>
    </row>
    <row r="105" spans="1:64">
      <c r="A105" s="8">
        <v>300002796</v>
      </c>
      <c r="B105" s="9">
        <v>166</v>
      </c>
      <c r="C105" s="10" t="s">
        <v>238</v>
      </c>
      <c r="D105" s="9" t="s">
        <v>239</v>
      </c>
      <c r="E105" s="10" t="s">
        <v>240</v>
      </c>
      <c r="F105" s="19" t="s">
        <v>39</v>
      </c>
      <c r="G105" s="18">
        <v>2007</v>
      </c>
      <c r="H105" s="6" t="s">
        <v>1602</v>
      </c>
      <c r="I105" s="6" t="s">
        <v>1608</v>
      </c>
      <c r="J105" s="18">
        <v>3001</v>
      </c>
      <c r="K105" s="6" t="s">
        <v>1652</v>
      </c>
      <c r="L105" s="6" t="s">
        <v>1699</v>
      </c>
      <c r="M105" s="18">
        <v>7001</v>
      </c>
      <c r="N105" s="6" t="s">
        <v>1620</v>
      </c>
      <c r="O105" s="6" t="s">
        <v>1621</v>
      </c>
      <c r="P105" s="18">
        <v>15003</v>
      </c>
      <c r="Q105" s="6" t="s">
        <v>1610</v>
      </c>
      <c r="R105" s="6" t="s">
        <v>1611</v>
      </c>
      <c r="S105" s="18">
        <v>15004</v>
      </c>
      <c r="T105" s="6" t="s">
        <v>1610</v>
      </c>
      <c r="U105" s="6" t="s">
        <v>1652</v>
      </c>
      <c r="V105" s="6"/>
      <c r="Y105" s="6"/>
      <c r="AB105" s="6"/>
      <c r="AH105" s="6"/>
      <c r="AK105" s="6"/>
      <c r="AN105" s="6"/>
    </row>
    <row r="106" spans="1:64">
      <c r="A106" s="8">
        <v>300002063</v>
      </c>
      <c r="B106" s="9">
        <v>168</v>
      </c>
      <c r="C106" s="10" t="s">
        <v>241</v>
      </c>
      <c r="D106" s="9" t="s">
        <v>242</v>
      </c>
      <c r="E106" s="10" t="s">
        <v>243</v>
      </c>
      <c r="F106" s="19" t="s">
        <v>39</v>
      </c>
      <c r="G106" s="18">
        <v>2002</v>
      </c>
      <c r="H106" s="6" t="s">
        <v>1602</v>
      </c>
      <c r="I106" s="6" t="s">
        <v>1604</v>
      </c>
      <c r="J106" s="18">
        <v>2007</v>
      </c>
      <c r="K106" s="6" t="s">
        <v>1602</v>
      </c>
      <c r="L106" s="6" t="s">
        <v>1608</v>
      </c>
      <c r="M106" s="18">
        <v>2008</v>
      </c>
      <c r="N106" s="6" t="s">
        <v>1602</v>
      </c>
      <c r="O106" s="6" t="s">
        <v>1609</v>
      </c>
      <c r="P106" s="6"/>
      <c r="S106" s="6"/>
      <c r="V106" s="6"/>
      <c r="Y106" s="6"/>
    </row>
    <row r="107" spans="1:64">
      <c r="A107" s="8">
        <v>300001571</v>
      </c>
      <c r="B107" s="9">
        <v>170</v>
      </c>
      <c r="C107" s="10" t="s">
        <v>244</v>
      </c>
      <c r="D107" s="9" t="s">
        <v>245</v>
      </c>
      <c r="E107" s="10" t="s">
        <v>246</v>
      </c>
      <c r="F107" s="19" t="s">
        <v>39</v>
      </c>
      <c r="G107" s="18">
        <v>3004</v>
      </c>
      <c r="H107" s="6" t="s">
        <v>1652</v>
      </c>
      <c r="I107" s="6" t="s">
        <v>1653</v>
      </c>
      <c r="J107" s="6"/>
      <c r="M107" s="6"/>
      <c r="P107" s="6"/>
      <c r="S107" s="6"/>
    </row>
    <row r="108" spans="1:64">
      <c r="A108" s="8">
        <v>300002588</v>
      </c>
      <c r="B108" s="9">
        <v>171</v>
      </c>
      <c r="C108" s="10" t="s">
        <v>1783</v>
      </c>
      <c r="D108" s="9" t="s">
        <v>1784</v>
      </c>
      <c r="E108" s="10" t="s">
        <v>1785</v>
      </c>
      <c r="F108" s="19" t="s">
        <v>83</v>
      </c>
      <c r="G108" s="18">
        <v>3001</v>
      </c>
      <c r="H108" s="6" t="s">
        <v>1652</v>
      </c>
      <c r="I108" s="6" t="s">
        <v>1699</v>
      </c>
      <c r="J108" s="18">
        <v>3002</v>
      </c>
      <c r="K108" s="6" t="s">
        <v>1652</v>
      </c>
      <c r="L108" s="6" t="s">
        <v>1786</v>
      </c>
      <c r="M108" s="18">
        <v>4001</v>
      </c>
      <c r="N108" s="6" t="s">
        <v>1626</v>
      </c>
      <c r="O108" s="6" t="s">
        <v>1741</v>
      </c>
      <c r="P108" s="18">
        <v>4002</v>
      </c>
      <c r="Q108" s="6" t="s">
        <v>1626</v>
      </c>
      <c r="R108" s="6" t="s">
        <v>1655</v>
      </c>
      <c r="S108" s="18">
        <v>4003</v>
      </c>
      <c r="T108" s="6" t="s">
        <v>1626</v>
      </c>
      <c r="U108" s="6" t="s">
        <v>1627</v>
      </c>
      <c r="V108" s="18">
        <v>8099</v>
      </c>
      <c r="W108" s="6" t="s">
        <v>1625</v>
      </c>
      <c r="X108" s="6" t="s">
        <v>28</v>
      </c>
      <c r="Y108" s="18">
        <v>15004</v>
      </c>
      <c r="Z108" s="6" t="s">
        <v>1610</v>
      </c>
      <c r="AA108" s="6" t="s">
        <v>1652</v>
      </c>
      <c r="AB108" s="18">
        <v>15005</v>
      </c>
      <c r="AC108" s="6" t="s">
        <v>1610</v>
      </c>
      <c r="AD108" s="6" t="s">
        <v>1626</v>
      </c>
      <c r="AE108" s="18">
        <v>15006</v>
      </c>
      <c r="AF108" s="6" t="s">
        <v>1610</v>
      </c>
      <c r="AG108" s="6" t="s">
        <v>1671</v>
      </c>
      <c r="AH108" s="18">
        <v>15007</v>
      </c>
      <c r="AI108" s="6" t="s">
        <v>1610</v>
      </c>
      <c r="AJ108" s="6" t="s">
        <v>1755</v>
      </c>
      <c r="AK108" s="18">
        <v>15099</v>
      </c>
      <c r="AL108" s="6" t="s">
        <v>1610</v>
      </c>
      <c r="AM108" s="6" t="s">
        <v>28</v>
      </c>
      <c r="AN108" s="6"/>
      <c r="AQ108" s="6"/>
      <c r="AT108" s="6"/>
    </row>
    <row r="109" spans="1:64">
      <c r="A109" s="8">
        <v>300002771</v>
      </c>
      <c r="B109" s="9">
        <v>172</v>
      </c>
      <c r="C109" s="10" t="s">
        <v>1787</v>
      </c>
      <c r="D109" s="9" t="s">
        <v>627</v>
      </c>
      <c r="E109" s="10" t="s">
        <v>1788</v>
      </c>
      <c r="F109" s="19" t="s">
        <v>39</v>
      </c>
      <c r="G109" s="18">
        <v>3001</v>
      </c>
      <c r="H109" s="6" t="s">
        <v>1652</v>
      </c>
      <c r="I109" s="6" t="s">
        <v>1699</v>
      </c>
      <c r="J109" s="6"/>
      <c r="M109" s="6"/>
      <c r="P109" s="6"/>
      <c r="S109" s="6"/>
      <c r="V109" s="6"/>
      <c r="Y109" s="6"/>
    </row>
    <row r="110" spans="1:64">
      <c r="A110" s="8">
        <v>300002090</v>
      </c>
      <c r="B110" s="9">
        <v>174</v>
      </c>
      <c r="C110" s="10" t="s">
        <v>247</v>
      </c>
      <c r="D110" s="9" t="s">
        <v>248</v>
      </c>
      <c r="E110" s="10" t="s">
        <v>249</v>
      </c>
      <c r="F110" s="19" t="s">
        <v>39</v>
      </c>
      <c r="G110" s="18">
        <v>7002</v>
      </c>
      <c r="H110" s="6" t="s">
        <v>1620</v>
      </c>
      <c r="I110" s="6" t="s">
        <v>1622</v>
      </c>
      <c r="J110" s="6"/>
      <c r="M110" s="6"/>
      <c r="P110" s="6"/>
      <c r="S110" s="6"/>
      <c r="V110" s="6"/>
      <c r="Y110" s="6"/>
    </row>
    <row r="111" spans="1:64">
      <c r="A111" s="8">
        <v>300001613</v>
      </c>
      <c r="B111" s="9">
        <v>175</v>
      </c>
      <c r="C111" s="10" t="s">
        <v>250</v>
      </c>
      <c r="D111" s="9" t="s">
        <v>251</v>
      </c>
      <c r="E111" s="10" t="s">
        <v>252</v>
      </c>
      <c r="F111" s="19" t="s">
        <v>27</v>
      </c>
      <c r="G111" s="18">
        <v>2003</v>
      </c>
      <c r="H111" s="6" t="s">
        <v>1602</v>
      </c>
      <c r="I111" s="6" t="s">
        <v>1619</v>
      </c>
      <c r="J111" s="18">
        <v>2004</v>
      </c>
      <c r="K111" s="6" t="s">
        <v>1602</v>
      </c>
      <c r="L111" s="6" t="s">
        <v>1605</v>
      </c>
      <c r="M111" s="18">
        <v>15002</v>
      </c>
      <c r="N111" s="6" t="s">
        <v>1610</v>
      </c>
      <c r="O111" s="6" t="s">
        <v>1602</v>
      </c>
      <c r="P111" s="18">
        <v>15003</v>
      </c>
      <c r="Q111" s="6" t="s">
        <v>1610</v>
      </c>
      <c r="R111" s="6" t="s">
        <v>1611</v>
      </c>
      <c r="S111" s="6"/>
      <c r="V111" s="6"/>
      <c r="Y111" s="6"/>
      <c r="AE111" s="6"/>
      <c r="AH111" s="6"/>
      <c r="AK111" s="6"/>
    </row>
    <row r="112" spans="1:64">
      <c r="A112" s="8">
        <v>300002830</v>
      </c>
      <c r="B112" s="9">
        <v>176</v>
      </c>
      <c r="C112" s="10" t="s">
        <v>253</v>
      </c>
      <c r="D112" s="9" t="s">
        <v>254</v>
      </c>
      <c r="E112" s="10" t="s">
        <v>255</v>
      </c>
      <c r="F112" s="19" t="s">
        <v>39</v>
      </c>
      <c r="G112" s="18">
        <v>2002</v>
      </c>
      <c r="H112" s="6" t="s">
        <v>1602</v>
      </c>
      <c r="I112" s="6" t="s">
        <v>1604</v>
      </c>
      <c r="J112" s="18">
        <v>2007</v>
      </c>
      <c r="K112" s="6" t="s">
        <v>1602</v>
      </c>
      <c r="L112" s="6" t="s">
        <v>1608</v>
      </c>
      <c r="M112" s="18">
        <v>15003</v>
      </c>
      <c r="N112" s="6" t="s">
        <v>1610</v>
      </c>
      <c r="O112" s="6" t="s">
        <v>1611</v>
      </c>
      <c r="P112" s="6"/>
      <c r="S112" s="6"/>
      <c r="V112" s="6"/>
    </row>
    <row r="113" spans="1:64">
      <c r="A113" s="8">
        <v>300000701</v>
      </c>
      <c r="B113" s="9">
        <v>178</v>
      </c>
      <c r="C113" s="10" t="s">
        <v>1789</v>
      </c>
      <c r="D113" s="9" t="s">
        <v>1790</v>
      </c>
      <c r="E113" s="10" t="s">
        <v>1791</v>
      </c>
      <c r="F113" s="19" t="s">
        <v>39</v>
      </c>
      <c r="G113" s="18">
        <v>8003</v>
      </c>
      <c r="H113" s="6" t="s">
        <v>1625</v>
      </c>
      <c r="I113" s="6" t="s">
        <v>1745</v>
      </c>
      <c r="J113" s="6"/>
      <c r="M113" s="6"/>
      <c r="P113" s="6"/>
      <c r="Y113" s="6"/>
      <c r="AB113" s="6"/>
      <c r="AE113" s="6"/>
    </row>
    <row r="114" spans="1:64">
      <c r="A114" s="8">
        <v>300002111</v>
      </c>
      <c r="B114" s="9">
        <v>183</v>
      </c>
      <c r="C114" s="10" t="s">
        <v>256</v>
      </c>
      <c r="D114" s="9" t="s">
        <v>257</v>
      </c>
      <c r="E114" s="10" t="s">
        <v>258</v>
      </c>
      <c r="F114" s="19" t="s">
        <v>27</v>
      </c>
      <c r="G114" s="18">
        <v>11001</v>
      </c>
      <c r="H114" s="6" t="s">
        <v>1630</v>
      </c>
      <c r="I114" s="6" t="s">
        <v>1662</v>
      </c>
      <c r="J114" s="18">
        <v>11002</v>
      </c>
      <c r="K114" s="6" t="s">
        <v>1630</v>
      </c>
      <c r="L114" s="6" t="s">
        <v>1663</v>
      </c>
      <c r="M114" s="6"/>
      <c r="P114" s="6"/>
      <c r="S114" s="6"/>
      <c r="V114" s="6"/>
      <c r="Y114" s="6"/>
      <c r="AB114" s="6"/>
    </row>
    <row r="115" spans="1:64">
      <c r="A115" s="8">
        <v>300001367</v>
      </c>
      <c r="B115" s="9">
        <v>184</v>
      </c>
      <c r="C115" s="10" t="s">
        <v>259</v>
      </c>
      <c r="D115" s="9" t="s">
        <v>260</v>
      </c>
      <c r="E115" s="10" t="s">
        <v>261</v>
      </c>
      <c r="F115" s="19" t="s">
        <v>27</v>
      </c>
      <c r="G115" s="18">
        <v>1001</v>
      </c>
      <c r="H115" s="6" t="s">
        <v>1615</v>
      </c>
      <c r="I115" s="6" t="s">
        <v>1688</v>
      </c>
      <c r="J115" s="18">
        <v>1002</v>
      </c>
      <c r="K115" s="6" t="s">
        <v>1615</v>
      </c>
      <c r="L115" s="6" t="s">
        <v>1616</v>
      </c>
      <c r="M115" s="18">
        <v>2002</v>
      </c>
      <c r="N115" s="6" t="s">
        <v>1602</v>
      </c>
      <c r="O115" s="6" t="s">
        <v>1604</v>
      </c>
      <c r="P115" s="18">
        <v>2003</v>
      </c>
      <c r="Q115" s="6" t="s">
        <v>1602</v>
      </c>
      <c r="R115" s="6" t="s">
        <v>1619</v>
      </c>
      <c r="S115" s="18">
        <v>2004</v>
      </c>
      <c r="T115" s="6" t="s">
        <v>1602</v>
      </c>
      <c r="U115" s="6" t="s">
        <v>1605</v>
      </c>
      <c r="V115" s="18">
        <v>2006</v>
      </c>
      <c r="W115" s="6" t="s">
        <v>1602</v>
      </c>
      <c r="X115" s="6" t="s">
        <v>1607</v>
      </c>
      <c r="Y115" s="18">
        <v>2007</v>
      </c>
      <c r="Z115" s="6" t="s">
        <v>1602</v>
      </c>
      <c r="AA115" s="6" t="s">
        <v>1608</v>
      </c>
      <c r="AB115" s="18">
        <v>2008</v>
      </c>
      <c r="AC115" s="6" t="s">
        <v>1602</v>
      </c>
      <c r="AD115" s="6" t="s">
        <v>1609</v>
      </c>
      <c r="AE115" s="18">
        <v>15001</v>
      </c>
      <c r="AF115" s="6" t="s">
        <v>1610</v>
      </c>
      <c r="AG115" s="6" t="s">
        <v>1688</v>
      </c>
      <c r="AH115" s="18">
        <v>15002</v>
      </c>
      <c r="AI115" s="6" t="s">
        <v>1610</v>
      </c>
      <c r="AJ115" s="6" t="s">
        <v>1602</v>
      </c>
      <c r="AK115" s="18">
        <v>15003</v>
      </c>
      <c r="AL115" s="6" t="s">
        <v>1610</v>
      </c>
      <c r="AM115" s="6" t="s">
        <v>1611</v>
      </c>
      <c r="AN115" s="6"/>
      <c r="AQ115" s="6"/>
      <c r="AT115" s="6"/>
    </row>
    <row r="116" spans="1:64">
      <c r="A116" s="8">
        <v>300002483</v>
      </c>
      <c r="B116" s="9">
        <v>185</v>
      </c>
      <c r="C116" s="10" t="s">
        <v>262</v>
      </c>
      <c r="D116" s="9" t="s">
        <v>263</v>
      </c>
      <c r="E116" s="10" t="s">
        <v>264</v>
      </c>
      <c r="F116" s="19" t="s">
        <v>35</v>
      </c>
      <c r="G116" s="18">
        <v>2006</v>
      </c>
      <c r="H116" s="6" t="s">
        <v>1602</v>
      </c>
      <c r="I116" s="6" t="s">
        <v>1607</v>
      </c>
      <c r="J116" s="18">
        <v>2007</v>
      </c>
      <c r="K116" s="6" t="s">
        <v>1602</v>
      </c>
      <c r="L116" s="6" t="s">
        <v>1608</v>
      </c>
      <c r="M116" s="18">
        <v>2008</v>
      </c>
      <c r="N116" s="6" t="s">
        <v>1602</v>
      </c>
      <c r="O116" s="6" t="s">
        <v>1609</v>
      </c>
      <c r="P116" s="6"/>
      <c r="S116" s="6"/>
      <c r="V116" s="6"/>
    </row>
    <row r="117" spans="1:64">
      <c r="A117" s="8">
        <v>300000937</v>
      </c>
      <c r="B117" s="9">
        <v>186</v>
      </c>
      <c r="C117" s="10" t="s">
        <v>265</v>
      </c>
      <c r="D117" s="9" t="s">
        <v>1792</v>
      </c>
      <c r="E117" s="10" t="s">
        <v>266</v>
      </c>
      <c r="F117" s="19" t="s">
        <v>39</v>
      </c>
      <c r="G117" s="18">
        <v>3005</v>
      </c>
      <c r="H117" s="6" t="s">
        <v>1652</v>
      </c>
      <c r="I117" s="6" t="s">
        <v>1726</v>
      </c>
      <c r="J117" s="18">
        <v>4002</v>
      </c>
      <c r="K117" s="6" t="s">
        <v>1626</v>
      </c>
      <c r="L117" s="6" t="s">
        <v>1655</v>
      </c>
      <c r="M117" s="18">
        <v>4099</v>
      </c>
      <c r="N117" s="6" t="s">
        <v>1626</v>
      </c>
      <c r="O117" s="6" t="s">
        <v>28</v>
      </c>
      <c r="P117" s="18">
        <v>6099</v>
      </c>
      <c r="Q117" s="6" t="s">
        <v>1656</v>
      </c>
      <c r="R117" s="6" t="s">
        <v>28</v>
      </c>
      <c r="S117" s="18">
        <v>99099</v>
      </c>
      <c r="T117" s="6" t="s">
        <v>28</v>
      </c>
      <c r="U117" s="6" t="s">
        <v>28</v>
      </c>
      <c r="V117" s="6"/>
      <c r="Y117" s="6"/>
      <c r="AB117" s="6"/>
    </row>
    <row r="118" spans="1:64">
      <c r="A118" s="8">
        <v>300002732</v>
      </c>
      <c r="B118" s="9">
        <v>187</v>
      </c>
      <c r="C118" s="10" t="s">
        <v>267</v>
      </c>
      <c r="D118" s="9" t="s">
        <v>268</v>
      </c>
      <c r="E118" s="10" t="s">
        <v>269</v>
      </c>
      <c r="F118" s="19" t="s">
        <v>39</v>
      </c>
      <c r="G118" s="18">
        <v>99099</v>
      </c>
      <c r="H118" s="6" t="s">
        <v>28</v>
      </c>
      <c r="I118" s="6" t="s">
        <v>28</v>
      </c>
      <c r="J118" s="6"/>
      <c r="M118" s="6"/>
      <c r="P118" s="6"/>
      <c r="S118" s="6"/>
      <c r="V118" s="6"/>
      <c r="Y118" s="6"/>
    </row>
    <row r="119" spans="1:64">
      <c r="A119" s="8">
        <v>300001576</v>
      </c>
      <c r="B119" s="9">
        <v>188</v>
      </c>
      <c r="C119" s="10" t="s">
        <v>270</v>
      </c>
      <c r="D119" s="9" t="s">
        <v>271</v>
      </c>
      <c r="E119" s="10" t="s">
        <v>272</v>
      </c>
      <c r="F119" s="19" t="s">
        <v>35</v>
      </c>
      <c r="G119" s="18">
        <v>2007</v>
      </c>
      <c r="H119" s="6" t="s">
        <v>1602</v>
      </c>
      <c r="I119" s="6" t="s">
        <v>1608</v>
      </c>
      <c r="J119" s="18">
        <v>3004</v>
      </c>
      <c r="K119" s="6" t="s">
        <v>1652</v>
      </c>
      <c r="L119" s="6" t="s">
        <v>1653</v>
      </c>
      <c r="M119" s="18">
        <v>3006</v>
      </c>
      <c r="N119" s="6" t="s">
        <v>1652</v>
      </c>
      <c r="O119" s="6" t="s">
        <v>1654</v>
      </c>
      <c r="P119" s="6"/>
      <c r="S119" s="6"/>
      <c r="V119" s="6"/>
      <c r="AH119" s="6"/>
      <c r="AK119" s="6"/>
      <c r="AN119" s="6"/>
    </row>
    <row r="120" spans="1:64">
      <c r="A120" s="8">
        <v>300000798</v>
      </c>
      <c r="B120" s="9">
        <v>190</v>
      </c>
      <c r="C120" s="10" t="s">
        <v>1793</v>
      </c>
      <c r="D120" s="9" t="s">
        <v>1794</v>
      </c>
      <c r="E120" s="10" t="s">
        <v>1795</v>
      </c>
      <c r="F120" s="19" t="s">
        <v>27</v>
      </c>
      <c r="G120" s="18">
        <v>12001</v>
      </c>
      <c r="H120" s="6" t="s">
        <v>1669</v>
      </c>
      <c r="I120" s="6" t="s">
        <v>1768</v>
      </c>
      <c r="J120" s="6"/>
      <c r="M120" s="6"/>
      <c r="P120" s="6"/>
      <c r="S120" s="6"/>
      <c r="V120" s="6"/>
      <c r="AE120" s="6"/>
      <c r="AH120" s="6"/>
      <c r="AK120" s="6"/>
    </row>
    <row r="121" spans="1:64">
      <c r="A121" s="8">
        <v>300000013</v>
      </c>
      <c r="B121" s="9">
        <v>193</v>
      </c>
      <c r="C121" s="10" t="s">
        <v>273</v>
      </c>
      <c r="D121" s="9" t="s">
        <v>274</v>
      </c>
      <c r="E121" s="10" t="s">
        <v>275</v>
      </c>
      <c r="F121" s="19" t="s">
        <v>39</v>
      </c>
      <c r="G121" s="18">
        <v>2007</v>
      </c>
      <c r="H121" s="6" t="s">
        <v>1602</v>
      </c>
      <c r="I121" s="6" t="s">
        <v>1608</v>
      </c>
      <c r="J121" s="18">
        <v>2008</v>
      </c>
      <c r="K121" s="6" t="s">
        <v>1602</v>
      </c>
      <c r="L121" s="6" t="s">
        <v>1609</v>
      </c>
      <c r="M121" s="18">
        <v>14003</v>
      </c>
      <c r="N121" s="6" t="s">
        <v>1640</v>
      </c>
      <c r="O121" s="6" t="s">
        <v>1696</v>
      </c>
      <c r="P121" s="18">
        <v>15003</v>
      </c>
      <c r="Q121" s="6" t="s">
        <v>1610</v>
      </c>
      <c r="R121" s="6" t="s">
        <v>1611</v>
      </c>
      <c r="S121" s="6"/>
      <c r="V121" s="6"/>
      <c r="Y121" s="6"/>
      <c r="AB121" s="6"/>
    </row>
    <row r="122" spans="1:64">
      <c r="A122" s="8">
        <v>300000680</v>
      </c>
      <c r="B122" s="9">
        <v>194</v>
      </c>
      <c r="C122" s="10" t="s">
        <v>276</v>
      </c>
      <c r="D122" s="9" t="s">
        <v>277</v>
      </c>
      <c r="E122" s="10" t="s">
        <v>278</v>
      </c>
      <c r="F122" s="19" t="s">
        <v>39</v>
      </c>
      <c r="G122" s="18">
        <v>2002</v>
      </c>
      <c r="H122" s="6" t="s">
        <v>1602</v>
      </c>
      <c r="I122" s="6" t="s">
        <v>1604</v>
      </c>
      <c r="J122" s="6"/>
      <c r="M122" s="6"/>
      <c r="P122" s="6"/>
      <c r="S122" s="6"/>
      <c r="V122" s="6"/>
      <c r="Y122" s="6"/>
    </row>
    <row r="123" spans="1:64">
      <c r="A123" s="8">
        <v>300002155</v>
      </c>
      <c r="B123" s="9">
        <v>196</v>
      </c>
      <c r="C123" s="10" t="s">
        <v>1796</v>
      </c>
      <c r="D123" s="9" t="s">
        <v>1797</v>
      </c>
      <c r="E123" s="10" t="s">
        <v>1798</v>
      </c>
      <c r="F123" s="19" t="s">
        <v>35</v>
      </c>
      <c r="G123" s="18">
        <v>13001</v>
      </c>
      <c r="H123" s="6" t="s">
        <v>1631</v>
      </c>
      <c r="I123" s="6" t="s">
        <v>1707</v>
      </c>
      <c r="J123" s="18">
        <v>13004</v>
      </c>
      <c r="K123" s="6" t="s">
        <v>1631</v>
      </c>
      <c r="L123" s="6" t="s">
        <v>1633</v>
      </c>
      <c r="M123" s="6"/>
      <c r="P123" s="6"/>
      <c r="S123" s="6"/>
      <c r="AN123" s="6"/>
      <c r="AQ123" s="6"/>
      <c r="AT123" s="6"/>
    </row>
    <row r="124" spans="1:64">
      <c r="A124" s="8">
        <v>300002394</v>
      </c>
      <c r="B124" s="9">
        <v>197</v>
      </c>
      <c r="C124" s="10" t="s">
        <v>279</v>
      </c>
      <c r="D124" s="9" t="s">
        <v>1799</v>
      </c>
      <c r="E124" s="10" t="s">
        <v>280</v>
      </c>
      <c r="F124" s="19" t="s">
        <v>39</v>
      </c>
      <c r="G124" s="18">
        <v>1004</v>
      </c>
      <c r="H124" s="6" t="s">
        <v>1615</v>
      </c>
      <c r="I124" s="6" t="s">
        <v>1617</v>
      </c>
      <c r="J124" s="18">
        <v>1099</v>
      </c>
      <c r="K124" s="6" t="s">
        <v>1615</v>
      </c>
      <c r="L124" s="6" t="s">
        <v>28</v>
      </c>
      <c r="M124" s="6"/>
      <c r="P124" s="6"/>
      <c r="S124" s="6"/>
      <c r="V124" s="6"/>
      <c r="Y124" s="6"/>
      <c r="AB124" s="6"/>
      <c r="AE124" s="6"/>
      <c r="AH124" s="6"/>
    </row>
    <row r="125" spans="1:64">
      <c r="A125" s="8">
        <v>300001286</v>
      </c>
      <c r="B125" s="9">
        <v>198</v>
      </c>
      <c r="C125" s="10" t="s">
        <v>1800</v>
      </c>
      <c r="D125" s="9" t="s">
        <v>1801</v>
      </c>
      <c r="E125" s="10" t="s">
        <v>1802</v>
      </c>
      <c r="F125" s="19" t="s">
        <v>35</v>
      </c>
      <c r="G125" s="18">
        <v>3001</v>
      </c>
      <c r="H125" s="6" t="s">
        <v>1652</v>
      </c>
      <c r="I125" s="6" t="s">
        <v>1699</v>
      </c>
      <c r="J125" s="18">
        <v>10001</v>
      </c>
      <c r="K125" s="6" t="s">
        <v>1660</v>
      </c>
      <c r="L125" s="6" t="s">
        <v>1803</v>
      </c>
      <c r="M125" s="18">
        <v>10005</v>
      </c>
      <c r="N125" s="6" t="s">
        <v>1660</v>
      </c>
      <c r="O125" s="6" t="s">
        <v>1679</v>
      </c>
      <c r="P125" s="6"/>
      <c r="S125" s="6"/>
      <c r="V125" s="6"/>
      <c r="Y125" s="6"/>
    </row>
    <row r="126" spans="1:64">
      <c r="A126" s="8">
        <v>300002333</v>
      </c>
      <c r="B126" s="9">
        <v>199</v>
      </c>
      <c r="C126" s="10" t="s">
        <v>281</v>
      </c>
      <c r="D126" s="9" t="s">
        <v>282</v>
      </c>
      <c r="E126" s="10" t="s">
        <v>283</v>
      </c>
      <c r="F126" s="19" t="s">
        <v>39</v>
      </c>
      <c r="G126" s="18">
        <v>2001</v>
      </c>
      <c r="H126" s="6" t="s">
        <v>1602</v>
      </c>
      <c r="I126" s="6" t="s">
        <v>1603</v>
      </c>
      <c r="J126" s="18">
        <v>2002</v>
      </c>
      <c r="K126" s="6" t="s">
        <v>1602</v>
      </c>
      <c r="L126" s="6" t="s">
        <v>1604</v>
      </c>
      <c r="M126" s="18">
        <v>2004</v>
      </c>
      <c r="N126" s="6" t="s">
        <v>1602</v>
      </c>
      <c r="O126" s="6" t="s">
        <v>1605</v>
      </c>
      <c r="P126" s="18">
        <v>2005</v>
      </c>
      <c r="Q126" s="6" t="s">
        <v>1602</v>
      </c>
      <c r="R126" s="6" t="s">
        <v>1606</v>
      </c>
      <c r="S126" s="18">
        <v>8001</v>
      </c>
      <c r="T126" s="6" t="s">
        <v>1625</v>
      </c>
      <c r="U126" s="6" t="s">
        <v>1744</v>
      </c>
      <c r="V126" s="18">
        <v>8002</v>
      </c>
      <c r="W126" s="6" t="s">
        <v>1625</v>
      </c>
      <c r="X126" s="6" t="s">
        <v>1638</v>
      </c>
      <c r="Y126" s="18">
        <v>8003</v>
      </c>
      <c r="Z126" s="6" t="s">
        <v>1625</v>
      </c>
      <c r="AA126" s="6" t="s">
        <v>1745</v>
      </c>
      <c r="AB126" s="18">
        <v>8004</v>
      </c>
      <c r="AC126" s="6" t="s">
        <v>1625</v>
      </c>
      <c r="AD126" s="6" t="s">
        <v>1682</v>
      </c>
      <c r="AE126" s="18">
        <v>8005</v>
      </c>
      <c r="AF126" s="6" t="s">
        <v>1625</v>
      </c>
      <c r="AG126" s="6" t="s">
        <v>1747</v>
      </c>
      <c r="AH126" s="18">
        <v>8006</v>
      </c>
      <c r="AI126" s="6" t="s">
        <v>1625</v>
      </c>
      <c r="AJ126" s="6" t="s">
        <v>1751</v>
      </c>
      <c r="AK126" s="18">
        <v>8007</v>
      </c>
      <c r="AL126" s="6" t="s">
        <v>1625</v>
      </c>
      <c r="AM126" s="6" t="s">
        <v>1639</v>
      </c>
      <c r="AN126" s="18">
        <v>8008</v>
      </c>
      <c r="AO126" s="6" t="s">
        <v>1625</v>
      </c>
      <c r="AP126" s="6" t="s">
        <v>1693</v>
      </c>
      <c r="AQ126" s="18">
        <v>8099</v>
      </c>
      <c r="AR126" s="6" t="s">
        <v>1625</v>
      </c>
      <c r="AS126" s="6" t="s">
        <v>28</v>
      </c>
      <c r="AT126" s="18">
        <v>14001</v>
      </c>
      <c r="AU126" s="6" t="s">
        <v>1640</v>
      </c>
      <c r="AV126" s="6" t="s">
        <v>1641</v>
      </c>
      <c r="AW126" s="18">
        <v>14002</v>
      </c>
      <c r="AX126" s="6" t="s">
        <v>1640</v>
      </c>
      <c r="AY126" s="6" t="s">
        <v>1804</v>
      </c>
      <c r="AZ126" s="18">
        <v>14003</v>
      </c>
      <c r="BA126" s="6" t="s">
        <v>1640</v>
      </c>
      <c r="BB126" s="6" t="s">
        <v>1696</v>
      </c>
      <c r="BC126" s="18">
        <v>14004</v>
      </c>
      <c r="BD126" s="6" t="s">
        <v>1640</v>
      </c>
      <c r="BE126" s="6" t="s">
        <v>1805</v>
      </c>
      <c r="BF126" s="18">
        <v>14099</v>
      </c>
      <c r="BG126" s="6" t="s">
        <v>1640</v>
      </c>
      <c r="BH126" s="6" t="s">
        <v>28</v>
      </c>
      <c r="BI126" s="6"/>
      <c r="BL126" s="6"/>
    </row>
    <row r="127" spans="1:64">
      <c r="A127" s="8">
        <v>300002453</v>
      </c>
      <c r="B127" s="9">
        <v>200</v>
      </c>
      <c r="C127" s="10" t="s">
        <v>284</v>
      </c>
      <c r="D127" s="9" t="s">
        <v>285</v>
      </c>
      <c r="E127" s="10" t="s">
        <v>286</v>
      </c>
      <c r="F127" s="19" t="s">
        <v>35</v>
      </c>
      <c r="G127" s="18">
        <v>4003</v>
      </c>
      <c r="H127" s="6" t="s">
        <v>1626</v>
      </c>
      <c r="I127" s="6" t="s">
        <v>1627</v>
      </c>
      <c r="J127" s="6"/>
      <c r="M127" s="6"/>
      <c r="P127" s="6"/>
      <c r="S127" s="6"/>
      <c r="V127" s="6"/>
    </row>
    <row r="128" spans="1:64">
      <c r="A128" s="8">
        <v>300002628</v>
      </c>
      <c r="B128" s="9">
        <v>201</v>
      </c>
      <c r="C128" s="10" t="s">
        <v>1806</v>
      </c>
      <c r="D128" s="9" t="s">
        <v>1807</v>
      </c>
      <c r="E128" s="10" t="s">
        <v>1808</v>
      </c>
      <c r="F128" s="19" t="s">
        <v>27</v>
      </c>
      <c r="G128" s="18">
        <v>2001</v>
      </c>
      <c r="H128" s="6" t="s">
        <v>1602</v>
      </c>
      <c r="I128" s="6" t="s">
        <v>1603</v>
      </c>
      <c r="J128" s="18">
        <v>2002</v>
      </c>
      <c r="K128" s="6" t="s">
        <v>1602</v>
      </c>
      <c r="L128" s="6" t="s">
        <v>1604</v>
      </c>
      <c r="M128" s="18">
        <v>2007</v>
      </c>
      <c r="N128" s="6" t="s">
        <v>1602</v>
      </c>
      <c r="O128" s="6" t="s">
        <v>1608</v>
      </c>
      <c r="P128" s="18">
        <v>4005</v>
      </c>
      <c r="Q128" s="6" t="s">
        <v>1626</v>
      </c>
      <c r="R128" s="6" t="s">
        <v>1644</v>
      </c>
      <c r="S128" s="6"/>
      <c r="V128" s="6"/>
      <c r="Y128" s="6"/>
    </row>
    <row r="129" spans="1:52">
      <c r="A129" s="8">
        <v>300001963</v>
      </c>
      <c r="B129" s="9">
        <v>203</v>
      </c>
      <c r="C129" s="10" t="s">
        <v>287</v>
      </c>
      <c r="D129" s="9" t="s">
        <v>288</v>
      </c>
      <c r="E129" s="10" t="s">
        <v>289</v>
      </c>
      <c r="F129" s="19" t="s">
        <v>39</v>
      </c>
      <c r="G129" s="18">
        <v>2006</v>
      </c>
      <c r="H129" s="6" t="s">
        <v>1602</v>
      </c>
      <c r="I129" s="6" t="s">
        <v>1607</v>
      </c>
      <c r="J129" s="6"/>
      <c r="M129" s="6"/>
      <c r="P129" s="6"/>
      <c r="S129" s="6"/>
      <c r="V129" s="6"/>
    </row>
    <row r="130" spans="1:52">
      <c r="A130" s="8">
        <v>300002860</v>
      </c>
      <c r="B130" s="9">
        <v>205</v>
      </c>
      <c r="C130" s="10" t="s">
        <v>290</v>
      </c>
      <c r="D130" s="9" t="s">
        <v>291</v>
      </c>
      <c r="E130" s="10" t="s">
        <v>292</v>
      </c>
      <c r="F130" s="19" t="s">
        <v>39</v>
      </c>
      <c r="G130" s="18">
        <v>99003</v>
      </c>
      <c r="H130" s="6" t="s">
        <v>28</v>
      </c>
      <c r="I130" s="6" t="s">
        <v>1643</v>
      </c>
      <c r="J130" s="6"/>
      <c r="M130" s="6"/>
      <c r="P130" s="6"/>
      <c r="S130" s="6"/>
    </row>
    <row r="131" spans="1:52">
      <c r="A131" s="8">
        <v>300002653</v>
      </c>
      <c r="B131" s="9">
        <v>206</v>
      </c>
      <c r="C131" s="10" t="s">
        <v>293</v>
      </c>
      <c r="D131" s="9" t="s">
        <v>294</v>
      </c>
      <c r="E131" s="10" t="s">
        <v>295</v>
      </c>
      <c r="F131" s="19" t="s">
        <v>39</v>
      </c>
      <c r="G131" s="18">
        <v>4099</v>
      </c>
      <c r="H131" s="6" t="s">
        <v>1626</v>
      </c>
      <c r="I131" s="6" t="s">
        <v>28</v>
      </c>
      <c r="J131" s="6"/>
      <c r="M131" s="6"/>
      <c r="P131" s="6"/>
      <c r="S131" s="6"/>
    </row>
    <row r="132" spans="1:52">
      <c r="A132" s="8">
        <v>300002592</v>
      </c>
      <c r="B132" s="9">
        <v>209</v>
      </c>
      <c r="C132" s="10" t="s">
        <v>296</v>
      </c>
      <c r="D132" s="9" t="s">
        <v>297</v>
      </c>
      <c r="E132" s="10" t="s">
        <v>298</v>
      </c>
      <c r="F132" s="19" t="s">
        <v>27</v>
      </c>
      <c r="G132" s="18">
        <v>8005</v>
      </c>
      <c r="H132" s="6" t="s">
        <v>1625</v>
      </c>
      <c r="I132" s="6" t="s">
        <v>1747</v>
      </c>
      <c r="J132" s="18">
        <v>15007</v>
      </c>
      <c r="K132" s="6" t="s">
        <v>1610</v>
      </c>
      <c r="L132" s="6" t="s">
        <v>1755</v>
      </c>
      <c r="M132" s="6"/>
      <c r="P132" s="6"/>
      <c r="S132" s="6"/>
      <c r="Y132" s="6"/>
      <c r="AB132" s="6"/>
      <c r="AE132" s="6"/>
    </row>
    <row r="133" spans="1:52">
      <c r="A133" s="8">
        <v>300002629</v>
      </c>
      <c r="B133" s="9">
        <v>210</v>
      </c>
      <c r="C133" s="10" t="s">
        <v>1809</v>
      </c>
      <c r="D133" s="9" t="s">
        <v>1810</v>
      </c>
      <c r="E133" s="10" t="s">
        <v>1811</v>
      </c>
      <c r="F133" s="19" t="s">
        <v>39</v>
      </c>
      <c r="G133" s="18">
        <v>99002</v>
      </c>
      <c r="H133" s="6" t="s">
        <v>28</v>
      </c>
      <c r="I133" s="6" t="s">
        <v>1737</v>
      </c>
      <c r="J133" s="6"/>
      <c r="M133" s="6"/>
      <c r="P133" s="6"/>
      <c r="S133" s="6"/>
      <c r="AN133" s="6"/>
      <c r="AQ133" s="6"/>
      <c r="AT133" s="6"/>
    </row>
    <row r="134" spans="1:52">
      <c r="A134" s="8">
        <v>300001499</v>
      </c>
      <c r="B134" s="9">
        <v>212</v>
      </c>
      <c r="C134" s="10" t="s">
        <v>1812</v>
      </c>
      <c r="D134" s="9" t="s">
        <v>1813</v>
      </c>
      <c r="E134" s="10" t="s">
        <v>1814</v>
      </c>
      <c r="F134" s="19" t="s">
        <v>39</v>
      </c>
      <c r="G134" s="18">
        <v>15001</v>
      </c>
      <c r="H134" s="6" t="s">
        <v>1610</v>
      </c>
      <c r="I134" s="6" t="s">
        <v>1688</v>
      </c>
      <c r="J134" s="18">
        <v>15002</v>
      </c>
      <c r="K134" s="6" t="s">
        <v>1610</v>
      </c>
      <c r="L134" s="6" t="s">
        <v>1602</v>
      </c>
      <c r="M134" s="18">
        <v>15003</v>
      </c>
      <c r="N134" s="6" t="s">
        <v>1610</v>
      </c>
      <c r="O134" s="6" t="s">
        <v>1611</v>
      </c>
      <c r="P134" s="18">
        <v>15004</v>
      </c>
      <c r="Q134" s="6" t="s">
        <v>1610</v>
      </c>
      <c r="R134" s="6" t="s">
        <v>1652</v>
      </c>
      <c r="S134" s="18">
        <v>15005</v>
      </c>
      <c r="T134" s="6" t="s">
        <v>1610</v>
      </c>
      <c r="U134" s="6" t="s">
        <v>1626</v>
      </c>
      <c r="V134" s="18">
        <v>15099</v>
      </c>
      <c r="W134" s="6" t="s">
        <v>1610</v>
      </c>
      <c r="X134" s="6" t="s">
        <v>28</v>
      </c>
      <c r="Y134" s="6"/>
      <c r="AB134" s="6"/>
      <c r="AE134" s="6"/>
    </row>
    <row r="135" spans="1:52">
      <c r="A135" s="8">
        <v>300000809</v>
      </c>
      <c r="B135" s="9">
        <v>214</v>
      </c>
      <c r="C135" s="10" t="s">
        <v>1815</v>
      </c>
      <c r="D135" s="9" t="s">
        <v>1816</v>
      </c>
      <c r="E135" s="10" t="s">
        <v>1817</v>
      </c>
      <c r="F135" s="19" t="s">
        <v>39</v>
      </c>
      <c r="G135" s="18">
        <v>15011</v>
      </c>
      <c r="H135" s="6" t="s">
        <v>1610</v>
      </c>
      <c r="I135" s="6" t="s">
        <v>1720</v>
      </c>
      <c r="J135" s="18">
        <v>15012</v>
      </c>
      <c r="K135" s="6" t="s">
        <v>1610</v>
      </c>
      <c r="L135" s="6" t="s">
        <v>1818</v>
      </c>
      <c r="M135" s="6"/>
      <c r="P135" s="6"/>
      <c r="S135" s="6"/>
      <c r="Y135" s="6"/>
      <c r="AB135" s="6"/>
      <c r="AE135" s="6"/>
    </row>
    <row r="136" spans="1:52">
      <c r="A136" s="8">
        <v>300002105</v>
      </c>
      <c r="B136" s="9">
        <v>216</v>
      </c>
      <c r="C136" s="10" t="s">
        <v>299</v>
      </c>
      <c r="D136" s="9" t="s">
        <v>300</v>
      </c>
      <c r="E136" s="10" t="s">
        <v>301</v>
      </c>
      <c r="F136" s="19" t="s">
        <v>39</v>
      </c>
      <c r="G136" s="18">
        <v>2007</v>
      </c>
      <c r="H136" s="6" t="s">
        <v>1602</v>
      </c>
      <c r="I136" s="6" t="s">
        <v>1608</v>
      </c>
      <c r="J136" s="18">
        <v>2008</v>
      </c>
      <c r="K136" s="6" t="s">
        <v>1602</v>
      </c>
      <c r="L136" s="6" t="s">
        <v>1609</v>
      </c>
      <c r="M136" s="6"/>
      <c r="P136" s="6"/>
      <c r="S136" s="6"/>
      <c r="V136" s="6"/>
      <c r="Y136" s="6"/>
      <c r="AB136" s="6"/>
    </row>
    <row r="137" spans="1:52">
      <c r="A137" s="8">
        <v>300000808</v>
      </c>
      <c r="B137" s="9">
        <v>223</v>
      </c>
      <c r="C137" s="10" t="s">
        <v>302</v>
      </c>
      <c r="D137" s="9" t="s">
        <v>303</v>
      </c>
      <c r="E137" s="10" t="s">
        <v>304</v>
      </c>
      <c r="F137" s="19" t="s">
        <v>27</v>
      </c>
      <c r="G137" s="18">
        <v>2001</v>
      </c>
      <c r="H137" s="6" t="s">
        <v>1602</v>
      </c>
      <c r="I137" s="6" t="s">
        <v>1603</v>
      </c>
      <c r="J137" s="18">
        <v>15002</v>
      </c>
      <c r="K137" s="6" t="s">
        <v>1610</v>
      </c>
      <c r="L137" s="6" t="s">
        <v>1602</v>
      </c>
      <c r="M137" s="6"/>
      <c r="P137" s="6"/>
      <c r="S137" s="6"/>
      <c r="AB137" s="6"/>
      <c r="AE137" s="6"/>
      <c r="AH137" s="6"/>
    </row>
    <row r="138" spans="1:52">
      <c r="A138" s="8">
        <v>300001096</v>
      </c>
      <c r="B138" s="9">
        <v>224</v>
      </c>
      <c r="C138" s="10" t="s">
        <v>305</v>
      </c>
      <c r="D138" s="9" t="s">
        <v>306</v>
      </c>
      <c r="E138" s="10" t="s">
        <v>307</v>
      </c>
      <c r="F138" s="19" t="s">
        <v>35</v>
      </c>
      <c r="G138" s="18">
        <v>2002</v>
      </c>
      <c r="H138" s="6" t="s">
        <v>1602</v>
      </c>
      <c r="I138" s="6" t="s">
        <v>1604</v>
      </c>
      <c r="J138" s="18">
        <v>2006</v>
      </c>
      <c r="K138" s="6" t="s">
        <v>1602</v>
      </c>
      <c r="L138" s="6" t="s">
        <v>1607</v>
      </c>
      <c r="M138" s="18">
        <v>4003</v>
      </c>
      <c r="N138" s="6" t="s">
        <v>1626</v>
      </c>
      <c r="O138" s="6" t="s">
        <v>1627</v>
      </c>
      <c r="P138" s="6"/>
      <c r="S138" s="6"/>
      <c r="V138" s="6"/>
      <c r="Y138" s="6"/>
      <c r="AB138" s="6"/>
      <c r="AT138" s="6"/>
      <c r="AW138" s="6"/>
      <c r="AZ138" s="6"/>
    </row>
    <row r="139" spans="1:52">
      <c r="A139" s="8">
        <v>300000518</v>
      </c>
      <c r="B139" s="9">
        <v>225</v>
      </c>
      <c r="C139" s="10" t="s">
        <v>308</v>
      </c>
      <c r="D139" s="9" t="s">
        <v>1819</v>
      </c>
      <c r="E139" s="10" t="s">
        <v>309</v>
      </c>
      <c r="F139" s="19" t="s">
        <v>35</v>
      </c>
      <c r="G139" s="18">
        <v>2001</v>
      </c>
      <c r="H139" s="6" t="s">
        <v>1602</v>
      </c>
      <c r="I139" s="6" t="s">
        <v>1603</v>
      </c>
      <c r="J139" s="18">
        <v>2006</v>
      </c>
      <c r="K139" s="6" t="s">
        <v>1602</v>
      </c>
      <c r="L139" s="6" t="s">
        <v>1607</v>
      </c>
      <c r="M139" s="18">
        <v>3005</v>
      </c>
      <c r="N139" s="6" t="s">
        <v>1652</v>
      </c>
      <c r="O139" s="6" t="s">
        <v>1726</v>
      </c>
      <c r="P139" s="18">
        <v>4005</v>
      </c>
      <c r="Q139" s="6" t="s">
        <v>1626</v>
      </c>
      <c r="R139" s="6" t="s">
        <v>1644</v>
      </c>
      <c r="S139" s="6"/>
      <c r="V139" s="6"/>
      <c r="Y139" s="6"/>
      <c r="AN139" s="6"/>
      <c r="AQ139" s="6"/>
      <c r="AT139" s="6"/>
    </row>
    <row r="140" spans="1:52">
      <c r="A140" s="8">
        <v>300000242</v>
      </c>
      <c r="B140" s="9">
        <v>226</v>
      </c>
      <c r="C140" s="10" t="s">
        <v>1820</v>
      </c>
      <c r="D140" s="9" t="s">
        <v>1821</v>
      </c>
      <c r="E140" s="10" t="s">
        <v>1822</v>
      </c>
      <c r="F140" s="19" t="s">
        <v>27</v>
      </c>
      <c r="G140" s="18">
        <v>13002</v>
      </c>
      <c r="H140" s="6" t="s">
        <v>1631</v>
      </c>
      <c r="I140" s="6" t="s">
        <v>1823</v>
      </c>
      <c r="J140" s="6"/>
      <c r="M140" s="6"/>
      <c r="P140" s="6"/>
      <c r="AN140" s="6"/>
      <c r="AQ140" s="6"/>
      <c r="AT140" s="6"/>
    </row>
    <row r="141" spans="1:52">
      <c r="A141" s="8">
        <v>300002427</v>
      </c>
      <c r="B141" s="9">
        <v>227</v>
      </c>
      <c r="C141" s="10" t="s">
        <v>1824</v>
      </c>
      <c r="D141" s="9" t="s">
        <v>1825</v>
      </c>
      <c r="E141" s="10" t="s">
        <v>1826</v>
      </c>
      <c r="F141" s="19" t="s">
        <v>35</v>
      </c>
      <c r="G141" s="18">
        <v>1001</v>
      </c>
      <c r="H141" s="6" t="s">
        <v>1615</v>
      </c>
      <c r="I141" s="6" t="s">
        <v>1688</v>
      </c>
      <c r="J141" s="18">
        <v>2001</v>
      </c>
      <c r="K141" s="6" t="s">
        <v>1602</v>
      </c>
      <c r="L141" s="6" t="s">
        <v>1603</v>
      </c>
      <c r="M141" s="18">
        <v>2002</v>
      </c>
      <c r="N141" s="6" t="s">
        <v>1602</v>
      </c>
      <c r="O141" s="6" t="s">
        <v>1604</v>
      </c>
      <c r="P141" s="18">
        <v>2004</v>
      </c>
      <c r="Q141" s="6" t="s">
        <v>1602</v>
      </c>
      <c r="R141" s="6" t="s">
        <v>1605</v>
      </c>
      <c r="S141" s="18">
        <v>4004</v>
      </c>
      <c r="T141" s="6" t="s">
        <v>1626</v>
      </c>
      <c r="U141" s="6" t="s">
        <v>1628</v>
      </c>
      <c r="V141" s="18">
        <v>4005</v>
      </c>
      <c r="W141" s="6" t="s">
        <v>1626</v>
      </c>
      <c r="X141" s="6" t="s">
        <v>1644</v>
      </c>
      <c r="Y141" s="18">
        <v>6002</v>
      </c>
      <c r="Z141" s="6" t="s">
        <v>1656</v>
      </c>
      <c r="AA141" s="6" t="s">
        <v>1658</v>
      </c>
      <c r="AB141" s="6"/>
      <c r="AE141" s="6"/>
      <c r="AH141" s="6"/>
      <c r="AK141" s="6"/>
    </row>
    <row r="142" spans="1:52">
      <c r="A142" s="8">
        <v>300001512</v>
      </c>
      <c r="B142" s="9">
        <v>228</v>
      </c>
      <c r="C142" s="10" t="s">
        <v>310</v>
      </c>
      <c r="D142" s="9" t="s">
        <v>311</v>
      </c>
      <c r="E142" s="10" t="s">
        <v>312</v>
      </c>
      <c r="F142" s="19" t="s">
        <v>27</v>
      </c>
      <c r="G142" s="18">
        <v>8007</v>
      </c>
      <c r="H142" s="6" t="s">
        <v>1625</v>
      </c>
      <c r="I142" s="6" t="s">
        <v>1639</v>
      </c>
      <c r="J142" s="18">
        <v>8099</v>
      </c>
      <c r="K142" s="6" t="s">
        <v>1625</v>
      </c>
      <c r="L142" s="6" t="s">
        <v>28</v>
      </c>
      <c r="M142" s="18">
        <v>14001</v>
      </c>
      <c r="N142" s="6" t="s">
        <v>1640</v>
      </c>
      <c r="O142" s="6" t="s">
        <v>1641</v>
      </c>
      <c r="P142" s="6"/>
      <c r="S142" s="6"/>
      <c r="V142" s="6"/>
      <c r="AH142" s="6"/>
      <c r="AK142" s="6"/>
      <c r="AN142" s="6"/>
    </row>
    <row r="143" spans="1:52">
      <c r="A143" s="8">
        <v>300002537</v>
      </c>
      <c r="B143" s="9">
        <v>230</v>
      </c>
      <c r="C143" s="10" t="s">
        <v>313</v>
      </c>
      <c r="D143" s="9" t="s">
        <v>314</v>
      </c>
      <c r="E143" s="10" t="s">
        <v>315</v>
      </c>
      <c r="F143" s="19" t="s">
        <v>39</v>
      </c>
      <c r="G143" s="18">
        <v>3001</v>
      </c>
      <c r="H143" s="6" t="s">
        <v>1652</v>
      </c>
      <c r="I143" s="6" t="s">
        <v>1699</v>
      </c>
      <c r="J143" s="18">
        <v>10005</v>
      </c>
      <c r="K143" s="6" t="s">
        <v>1660</v>
      </c>
      <c r="L143" s="6" t="s">
        <v>1679</v>
      </c>
      <c r="M143" s="18">
        <v>15004</v>
      </c>
      <c r="N143" s="6" t="s">
        <v>1610</v>
      </c>
      <c r="O143" s="6" t="s">
        <v>1652</v>
      </c>
      <c r="P143" s="6"/>
      <c r="S143" s="6"/>
      <c r="V143" s="6"/>
      <c r="AB143" s="6"/>
      <c r="AE143" s="6"/>
      <c r="AH143" s="6"/>
    </row>
    <row r="144" spans="1:52">
      <c r="A144" s="8">
        <v>300000332</v>
      </c>
      <c r="B144" s="9">
        <v>234</v>
      </c>
      <c r="C144" s="10" t="s">
        <v>1827</v>
      </c>
      <c r="D144" s="9" t="s">
        <v>1828</v>
      </c>
      <c r="E144" s="10" t="s">
        <v>1829</v>
      </c>
      <c r="F144" s="19" t="s">
        <v>35</v>
      </c>
      <c r="G144" s="18">
        <v>15001</v>
      </c>
      <c r="H144" s="6" t="s">
        <v>1610</v>
      </c>
      <c r="I144" s="6" t="s">
        <v>1688</v>
      </c>
      <c r="J144" s="18">
        <v>15007</v>
      </c>
      <c r="K144" s="6" t="s">
        <v>1610</v>
      </c>
      <c r="L144" s="6" t="s">
        <v>1755</v>
      </c>
      <c r="M144" s="18">
        <v>15099</v>
      </c>
      <c r="N144" s="6" t="s">
        <v>1610</v>
      </c>
      <c r="O144" s="6" t="s">
        <v>28</v>
      </c>
      <c r="P144" s="6"/>
      <c r="S144" s="6"/>
      <c r="V144" s="6"/>
      <c r="AQ144" s="6"/>
      <c r="AT144" s="6"/>
      <c r="AW144" s="6"/>
    </row>
    <row r="145" spans="1:52">
      <c r="A145" s="8">
        <v>300001639</v>
      </c>
      <c r="B145" s="9">
        <v>238</v>
      </c>
      <c r="C145" s="10" t="s">
        <v>1830</v>
      </c>
      <c r="D145" s="9" t="s">
        <v>1831</v>
      </c>
      <c r="E145" s="10" t="s">
        <v>1832</v>
      </c>
      <c r="F145" s="19" t="s">
        <v>39</v>
      </c>
      <c r="G145" s="18">
        <v>8003</v>
      </c>
      <c r="H145" s="6" t="s">
        <v>1625</v>
      </c>
      <c r="I145" s="6" t="s">
        <v>1745</v>
      </c>
      <c r="J145" s="18">
        <v>8099</v>
      </c>
      <c r="K145" s="6" t="s">
        <v>1625</v>
      </c>
      <c r="L145" s="6" t="s">
        <v>28</v>
      </c>
      <c r="M145" s="6"/>
      <c r="P145" s="6"/>
      <c r="S145" s="6"/>
      <c r="V145" s="6"/>
      <c r="Y145" s="6"/>
      <c r="AB145" s="6"/>
    </row>
    <row r="146" spans="1:52">
      <c r="A146" s="8">
        <v>300000547</v>
      </c>
      <c r="B146" s="9">
        <v>240</v>
      </c>
      <c r="C146" s="10" t="s">
        <v>317</v>
      </c>
      <c r="D146" s="9" t="s">
        <v>1833</v>
      </c>
      <c r="E146" s="10" t="s">
        <v>318</v>
      </c>
      <c r="F146" s="19" t="s">
        <v>35</v>
      </c>
      <c r="G146" s="18">
        <v>1001</v>
      </c>
      <c r="H146" s="6" t="s">
        <v>1615</v>
      </c>
      <c r="I146" s="6" t="s">
        <v>1688</v>
      </c>
      <c r="J146" s="18">
        <v>2001</v>
      </c>
      <c r="K146" s="6" t="s">
        <v>1602</v>
      </c>
      <c r="L146" s="6" t="s">
        <v>1603</v>
      </c>
      <c r="M146" s="18">
        <v>2002</v>
      </c>
      <c r="N146" s="6" t="s">
        <v>1602</v>
      </c>
      <c r="O146" s="6" t="s">
        <v>1604</v>
      </c>
      <c r="P146" s="18">
        <v>2003</v>
      </c>
      <c r="Q146" s="6" t="s">
        <v>1602</v>
      </c>
      <c r="R146" s="6" t="s">
        <v>1619</v>
      </c>
      <c r="S146" s="18">
        <v>2004</v>
      </c>
      <c r="T146" s="6" t="s">
        <v>1602</v>
      </c>
      <c r="U146" s="6" t="s">
        <v>1605</v>
      </c>
      <c r="V146" s="18">
        <v>2005</v>
      </c>
      <c r="W146" s="6" t="s">
        <v>1602</v>
      </c>
      <c r="X146" s="6" t="s">
        <v>1606</v>
      </c>
      <c r="Y146" s="18">
        <v>2006</v>
      </c>
      <c r="Z146" s="6" t="s">
        <v>1602</v>
      </c>
      <c r="AA146" s="6" t="s">
        <v>1607</v>
      </c>
      <c r="AB146" s="18">
        <v>2007</v>
      </c>
      <c r="AC146" s="6" t="s">
        <v>1602</v>
      </c>
      <c r="AD146" s="6" t="s">
        <v>1608</v>
      </c>
      <c r="AE146" s="18">
        <v>2008</v>
      </c>
      <c r="AF146" s="6" t="s">
        <v>1602</v>
      </c>
      <c r="AG146" s="6" t="s">
        <v>1609</v>
      </c>
      <c r="AH146" s="18">
        <v>3005</v>
      </c>
      <c r="AI146" s="6" t="s">
        <v>1652</v>
      </c>
      <c r="AJ146" s="6" t="s">
        <v>1726</v>
      </c>
      <c r="AK146" s="18">
        <v>15001</v>
      </c>
      <c r="AL146" s="6" t="s">
        <v>1610</v>
      </c>
      <c r="AM146" s="6" t="s">
        <v>1688</v>
      </c>
      <c r="AN146" s="18">
        <v>15002</v>
      </c>
      <c r="AO146" s="6" t="s">
        <v>1610</v>
      </c>
      <c r="AP146" s="6" t="s">
        <v>1602</v>
      </c>
      <c r="AQ146" s="18">
        <v>15003</v>
      </c>
      <c r="AR146" s="6" t="s">
        <v>1610</v>
      </c>
      <c r="AS146" s="6" t="s">
        <v>1611</v>
      </c>
      <c r="AT146" s="6"/>
      <c r="AW146" s="6"/>
      <c r="AZ146" s="6"/>
    </row>
    <row r="147" spans="1:52">
      <c r="A147" s="8">
        <v>300002147</v>
      </c>
      <c r="B147" s="9">
        <v>241</v>
      </c>
      <c r="C147" s="10" t="s">
        <v>319</v>
      </c>
      <c r="D147" s="9" t="s">
        <v>320</v>
      </c>
      <c r="E147" s="10" t="s">
        <v>321</v>
      </c>
      <c r="F147" s="19" t="s">
        <v>39</v>
      </c>
      <c r="G147" s="18">
        <v>2002</v>
      </c>
      <c r="H147" s="6" t="s">
        <v>1602</v>
      </c>
      <c r="I147" s="6" t="s">
        <v>1604</v>
      </c>
      <c r="J147" s="18">
        <v>2007</v>
      </c>
      <c r="K147" s="6" t="s">
        <v>1602</v>
      </c>
      <c r="L147" s="6" t="s">
        <v>1608</v>
      </c>
      <c r="M147" s="18">
        <v>2008</v>
      </c>
      <c r="N147" s="6" t="s">
        <v>1602</v>
      </c>
      <c r="O147" s="6" t="s">
        <v>1609</v>
      </c>
      <c r="P147" s="18">
        <v>3099</v>
      </c>
      <c r="Q147" s="6" t="s">
        <v>1652</v>
      </c>
      <c r="R147" s="6" t="s">
        <v>28</v>
      </c>
      <c r="S147" s="18">
        <v>15002</v>
      </c>
      <c r="T147" s="6" t="s">
        <v>1610</v>
      </c>
      <c r="U147" s="6" t="s">
        <v>1602</v>
      </c>
      <c r="V147" s="18">
        <v>15003</v>
      </c>
      <c r="W147" s="6" t="s">
        <v>1610</v>
      </c>
      <c r="X147" s="6" t="s">
        <v>1611</v>
      </c>
      <c r="Y147" s="18">
        <v>15099</v>
      </c>
      <c r="Z147" s="6" t="s">
        <v>1610</v>
      </c>
      <c r="AA147" s="6" t="s">
        <v>28</v>
      </c>
      <c r="AB147" s="6"/>
      <c r="AE147" s="6"/>
      <c r="AH147" s="6"/>
    </row>
    <row r="148" spans="1:52">
      <c r="A148" s="8">
        <v>300002114</v>
      </c>
      <c r="B148" s="9">
        <v>246</v>
      </c>
      <c r="C148" s="10" t="s">
        <v>322</v>
      </c>
      <c r="D148" s="9" t="s">
        <v>323</v>
      </c>
      <c r="E148" s="10" t="s">
        <v>324</v>
      </c>
      <c r="F148" s="19" t="s">
        <v>39</v>
      </c>
      <c r="G148" s="18">
        <v>2099</v>
      </c>
      <c r="H148" s="6" t="s">
        <v>1602</v>
      </c>
      <c r="I148" s="6" t="s">
        <v>28</v>
      </c>
      <c r="J148" s="18">
        <v>4099</v>
      </c>
      <c r="K148" s="6" t="s">
        <v>1626</v>
      </c>
      <c r="L148" s="6" t="s">
        <v>28</v>
      </c>
      <c r="M148" s="6"/>
      <c r="P148" s="6"/>
      <c r="S148" s="6"/>
      <c r="V148" s="6"/>
      <c r="Y148" s="6"/>
    </row>
    <row r="149" spans="1:52">
      <c r="A149" s="8">
        <v>300002022</v>
      </c>
      <c r="B149" s="9">
        <v>247</v>
      </c>
      <c r="C149" s="10" t="s">
        <v>325</v>
      </c>
      <c r="D149" s="9" t="s">
        <v>326</v>
      </c>
      <c r="E149" s="10" t="s">
        <v>327</v>
      </c>
      <c r="F149" s="19" t="s">
        <v>27</v>
      </c>
      <c r="G149" s="18">
        <v>2001</v>
      </c>
      <c r="H149" s="6" t="s">
        <v>1602</v>
      </c>
      <c r="I149" s="6" t="s">
        <v>1603</v>
      </c>
      <c r="J149" s="18">
        <v>2004</v>
      </c>
      <c r="K149" s="6" t="s">
        <v>1602</v>
      </c>
      <c r="L149" s="6" t="s">
        <v>1605</v>
      </c>
      <c r="M149" s="18">
        <v>2006</v>
      </c>
      <c r="N149" s="6" t="s">
        <v>1602</v>
      </c>
      <c r="O149" s="6" t="s">
        <v>1607</v>
      </c>
      <c r="P149" s="18">
        <v>2099</v>
      </c>
      <c r="Q149" s="6" t="s">
        <v>1602</v>
      </c>
      <c r="R149" s="6" t="s">
        <v>28</v>
      </c>
      <c r="S149" s="6"/>
      <c r="V149" s="6"/>
      <c r="Y149" s="6"/>
    </row>
    <row r="150" spans="1:52">
      <c r="A150" s="8">
        <v>300000783</v>
      </c>
      <c r="B150" s="9">
        <v>248</v>
      </c>
      <c r="C150" s="10" t="s">
        <v>328</v>
      </c>
      <c r="D150" s="9" t="s">
        <v>329</v>
      </c>
      <c r="E150" s="10" t="s">
        <v>330</v>
      </c>
      <c r="F150" s="19" t="s">
        <v>39</v>
      </c>
      <c r="G150" s="18">
        <v>99099</v>
      </c>
      <c r="H150" s="6" t="s">
        <v>28</v>
      </c>
      <c r="I150" s="6" t="s">
        <v>28</v>
      </c>
      <c r="J150" s="6"/>
      <c r="M150" s="6"/>
      <c r="P150" s="6"/>
    </row>
    <row r="151" spans="1:52">
      <c r="A151" s="8">
        <v>300000618</v>
      </c>
      <c r="B151" s="9">
        <v>249</v>
      </c>
      <c r="C151" s="10" t="s">
        <v>331</v>
      </c>
      <c r="D151" s="9" t="s">
        <v>1834</v>
      </c>
      <c r="E151" s="10" t="s">
        <v>332</v>
      </c>
      <c r="F151" s="19" t="s">
        <v>27</v>
      </c>
      <c r="G151" s="18">
        <v>99003</v>
      </c>
      <c r="H151" s="6" t="s">
        <v>28</v>
      </c>
      <c r="I151" s="6" t="s">
        <v>1643</v>
      </c>
      <c r="J151" s="6"/>
      <c r="M151" s="6"/>
      <c r="P151" s="6"/>
      <c r="S151" s="6"/>
      <c r="V151" s="6"/>
      <c r="Y151" s="6"/>
      <c r="AB151" s="6"/>
    </row>
    <row r="152" spans="1:52">
      <c r="A152" s="8">
        <v>300000818</v>
      </c>
      <c r="B152" s="9">
        <v>250</v>
      </c>
      <c r="C152" s="10" t="s">
        <v>333</v>
      </c>
      <c r="D152" s="9" t="s">
        <v>334</v>
      </c>
      <c r="E152" s="10" t="s">
        <v>335</v>
      </c>
      <c r="F152" s="19" t="s">
        <v>39</v>
      </c>
      <c r="G152" s="18">
        <v>1001</v>
      </c>
      <c r="H152" s="6" t="s">
        <v>1615</v>
      </c>
      <c r="I152" s="6" t="s">
        <v>1688</v>
      </c>
      <c r="J152" s="18">
        <v>2007</v>
      </c>
      <c r="K152" s="6" t="s">
        <v>1602</v>
      </c>
      <c r="L152" s="6" t="s">
        <v>1608</v>
      </c>
      <c r="M152" s="18">
        <v>2008</v>
      </c>
      <c r="N152" s="6" t="s">
        <v>1602</v>
      </c>
      <c r="O152" s="6" t="s">
        <v>1609</v>
      </c>
      <c r="P152" s="18">
        <v>15003</v>
      </c>
      <c r="Q152" s="6" t="s">
        <v>1610</v>
      </c>
      <c r="R152" s="6" t="s">
        <v>1611</v>
      </c>
      <c r="S152" s="6"/>
      <c r="V152" s="6"/>
      <c r="Y152" s="6"/>
      <c r="AB152" s="6"/>
    </row>
    <row r="153" spans="1:52">
      <c r="A153" s="8">
        <v>300002774</v>
      </c>
      <c r="B153" s="9">
        <v>252</v>
      </c>
      <c r="C153" s="10" t="s">
        <v>336</v>
      </c>
      <c r="D153" s="9" t="s">
        <v>337</v>
      </c>
      <c r="E153" s="10" t="s">
        <v>338</v>
      </c>
      <c r="F153" s="19" t="s">
        <v>83</v>
      </c>
      <c r="G153" s="18">
        <v>1001</v>
      </c>
      <c r="H153" s="6" t="s">
        <v>1615</v>
      </c>
      <c r="I153" s="6" t="s">
        <v>1688</v>
      </c>
      <c r="J153" s="18">
        <v>2001</v>
      </c>
      <c r="K153" s="6" t="s">
        <v>1602</v>
      </c>
      <c r="L153" s="6" t="s">
        <v>1603</v>
      </c>
      <c r="M153" s="18">
        <v>2002</v>
      </c>
      <c r="N153" s="6" t="s">
        <v>1602</v>
      </c>
      <c r="O153" s="6" t="s">
        <v>1604</v>
      </c>
      <c r="P153" s="18">
        <v>2004</v>
      </c>
      <c r="Q153" s="6" t="s">
        <v>1602</v>
      </c>
      <c r="R153" s="6" t="s">
        <v>1605</v>
      </c>
      <c r="S153" s="18">
        <v>2006</v>
      </c>
      <c r="T153" s="6" t="s">
        <v>1602</v>
      </c>
      <c r="U153" s="6" t="s">
        <v>1607</v>
      </c>
      <c r="V153" s="18">
        <v>2007</v>
      </c>
      <c r="W153" s="6" t="s">
        <v>1602</v>
      </c>
      <c r="X153" s="6" t="s">
        <v>1608</v>
      </c>
      <c r="Y153" s="18">
        <v>2099</v>
      </c>
      <c r="Z153" s="6" t="s">
        <v>1602</v>
      </c>
      <c r="AA153" s="6" t="s">
        <v>28</v>
      </c>
      <c r="AB153" s="18">
        <v>15001</v>
      </c>
      <c r="AC153" s="6" t="s">
        <v>1610</v>
      </c>
      <c r="AD153" s="6" t="s">
        <v>1688</v>
      </c>
      <c r="AE153" s="18">
        <v>15002</v>
      </c>
      <c r="AF153" s="6" t="s">
        <v>1610</v>
      </c>
      <c r="AG153" s="6" t="s">
        <v>1602</v>
      </c>
      <c r="AH153" s="18">
        <v>15003</v>
      </c>
      <c r="AI153" s="6" t="s">
        <v>1610</v>
      </c>
      <c r="AJ153" s="6" t="s">
        <v>1611</v>
      </c>
      <c r="AK153" s="6"/>
      <c r="AN153" s="6"/>
      <c r="AQ153" s="6"/>
    </row>
    <row r="154" spans="1:52">
      <c r="A154" s="8">
        <v>300002488</v>
      </c>
      <c r="B154" s="9">
        <v>254</v>
      </c>
      <c r="C154" s="10" t="s">
        <v>339</v>
      </c>
      <c r="D154" s="9" t="s">
        <v>340</v>
      </c>
      <c r="E154" s="10" t="s">
        <v>341</v>
      </c>
      <c r="F154" s="19" t="s">
        <v>27</v>
      </c>
      <c r="G154" s="18">
        <v>11001</v>
      </c>
      <c r="H154" s="6" t="s">
        <v>1630</v>
      </c>
      <c r="I154" s="6" t="s">
        <v>1662</v>
      </c>
      <c r="J154" s="18">
        <v>11002</v>
      </c>
      <c r="K154" s="6" t="s">
        <v>1630</v>
      </c>
      <c r="L154" s="6" t="s">
        <v>1663</v>
      </c>
      <c r="M154" s="18">
        <v>11003</v>
      </c>
      <c r="N154" s="6" t="s">
        <v>1630</v>
      </c>
      <c r="O154" s="6" t="s">
        <v>1664</v>
      </c>
      <c r="P154" s="18">
        <v>11004</v>
      </c>
      <c r="Q154" s="6" t="s">
        <v>1630</v>
      </c>
      <c r="R154" s="6" t="s">
        <v>1692</v>
      </c>
      <c r="S154" s="18">
        <v>11005</v>
      </c>
      <c r="T154" s="6" t="s">
        <v>1630</v>
      </c>
      <c r="U154" s="6" t="s">
        <v>1835</v>
      </c>
      <c r="V154" s="6"/>
      <c r="Y154" s="6"/>
      <c r="AB154" s="6"/>
      <c r="AK154" s="6"/>
      <c r="AN154" s="6"/>
      <c r="AQ154" s="6"/>
    </row>
    <row r="155" spans="1:52">
      <c r="A155" s="8">
        <v>300000595</v>
      </c>
      <c r="B155" s="9">
        <v>256</v>
      </c>
      <c r="C155" s="10" t="s">
        <v>1836</v>
      </c>
      <c r="D155" s="9" t="s">
        <v>1837</v>
      </c>
      <c r="E155" s="10" t="s">
        <v>1838</v>
      </c>
      <c r="F155" s="19" t="s">
        <v>35</v>
      </c>
      <c r="G155" s="18">
        <v>99003</v>
      </c>
      <c r="H155" s="6" t="s">
        <v>28</v>
      </c>
      <c r="I155" s="6" t="s">
        <v>1643</v>
      </c>
      <c r="J155" s="6"/>
      <c r="M155" s="6"/>
      <c r="P155" s="6"/>
      <c r="AB155" s="6"/>
      <c r="AE155" s="6"/>
      <c r="AH155" s="6"/>
    </row>
    <row r="156" spans="1:52">
      <c r="A156" s="8">
        <v>300000006</v>
      </c>
      <c r="B156" s="9">
        <v>257</v>
      </c>
      <c r="C156" s="10" t="s">
        <v>342</v>
      </c>
      <c r="D156" s="9" t="s">
        <v>343</v>
      </c>
      <c r="E156" s="10" t="s">
        <v>344</v>
      </c>
      <c r="F156" s="19" t="s">
        <v>27</v>
      </c>
      <c r="G156" s="18">
        <v>14001</v>
      </c>
      <c r="H156" s="6" t="s">
        <v>1640</v>
      </c>
      <c r="I156" s="6" t="s">
        <v>1641</v>
      </c>
      <c r="J156" s="18">
        <v>14002</v>
      </c>
      <c r="K156" s="6" t="s">
        <v>1640</v>
      </c>
      <c r="L156" s="6" t="s">
        <v>1804</v>
      </c>
      <c r="M156" s="18">
        <v>14099</v>
      </c>
      <c r="N156" s="6" t="s">
        <v>1640</v>
      </c>
      <c r="O156" s="6" t="s">
        <v>28</v>
      </c>
      <c r="P156" s="6"/>
      <c r="S156" s="6"/>
      <c r="V156" s="6"/>
    </row>
    <row r="157" spans="1:52">
      <c r="A157" s="8">
        <v>300002435</v>
      </c>
      <c r="B157" s="9">
        <v>258</v>
      </c>
      <c r="C157" s="10" t="s">
        <v>345</v>
      </c>
      <c r="D157" s="9" t="s">
        <v>346</v>
      </c>
      <c r="E157" s="10" t="s">
        <v>347</v>
      </c>
      <c r="F157" s="19" t="s">
        <v>83</v>
      </c>
      <c r="G157" s="18">
        <v>8007</v>
      </c>
      <c r="H157" s="6" t="s">
        <v>1625</v>
      </c>
      <c r="I157" s="6" t="s">
        <v>1639</v>
      </c>
      <c r="J157" s="18">
        <v>99099</v>
      </c>
      <c r="K157" s="6" t="s">
        <v>28</v>
      </c>
      <c r="L157" s="6" t="s">
        <v>28</v>
      </c>
      <c r="M157" s="6"/>
      <c r="P157" s="6"/>
      <c r="S157" s="6"/>
      <c r="V157" s="6"/>
      <c r="Y157" s="6"/>
      <c r="AB157" s="6"/>
      <c r="AE157" s="6"/>
    </row>
    <row r="158" spans="1:52">
      <c r="A158" s="8">
        <v>300001691</v>
      </c>
      <c r="B158" s="9">
        <v>259</v>
      </c>
      <c r="C158" s="10" t="s">
        <v>348</v>
      </c>
      <c r="D158" s="9" t="s">
        <v>349</v>
      </c>
      <c r="E158" s="10" t="s">
        <v>350</v>
      </c>
      <c r="F158" s="19" t="s">
        <v>83</v>
      </c>
      <c r="G158" s="18">
        <v>7004</v>
      </c>
      <c r="H158" s="6" t="s">
        <v>1620</v>
      </c>
      <c r="I158" s="6" t="s">
        <v>1711</v>
      </c>
      <c r="J158" s="18">
        <v>7005</v>
      </c>
      <c r="K158" s="6" t="s">
        <v>1620</v>
      </c>
      <c r="L158" s="6" t="s">
        <v>1623</v>
      </c>
      <c r="M158" s="18">
        <v>7006</v>
      </c>
      <c r="N158" s="6" t="s">
        <v>1620</v>
      </c>
      <c r="O158" s="6" t="s">
        <v>1624</v>
      </c>
      <c r="P158" s="18">
        <v>11001</v>
      </c>
      <c r="Q158" s="6" t="s">
        <v>1630</v>
      </c>
      <c r="R158" s="6" t="s">
        <v>1662</v>
      </c>
      <c r="S158" s="6"/>
      <c r="V158" s="6"/>
      <c r="Y158" s="6"/>
      <c r="AN158" s="6"/>
      <c r="AQ158" s="6"/>
      <c r="AT158" s="6"/>
    </row>
    <row r="159" spans="1:52">
      <c r="A159" s="8">
        <v>300002249</v>
      </c>
      <c r="B159" s="9">
        <v>260</v>
      </c>
      <c r="C159" s="10" t="s">
        <v>351</v>
      </c>
      <c r="D159" s="9" t="s">
        <v>352</v>
      </c>
      <c r="E159" s="10" t="s">
        <v>353</v>
      </c>
      <c r="F159" s="19" t="s">
        <v>35</v>
      </c>
      <c r="G159" s="18">
        <v>2006</v>
      </c>
      <c r="H159" s="6" t="s">
        <v>1602</v>
      </c>
      <c r="I159" s="6" t="s">
        <v>1607</v>
      </c>
      <c r="J159" s="18">
        <v>2007</v>
      </c>
      <c r="K159" s="6" t="s">
        <v>1602</v>
      </c>
      <c r="L159" s="6" t="s">
        <v>1608</v>
      </c>
      <c r="M159" s="18">
        <v>2008</v>
      </c>
      <c r="N159" s="6" t="s">
        <v>1602</v>
      </c>
      <c r="O159" s="6" t="s">
        <v>1609</v>
      </c>
      <c r="P159" s="18">
        <v>15003</v>
      </c>
      <c r="Q159" s="6" t="s">
        <v>1610</v>
      </c>
      <c r="R159" s="6" t="s">
        <v>1611</v>
      </c>
      <c r="S159" s="6"/>
      <c r="V159" s="6"/>
      <c r="Y159" s="6"/>
    </row>
    <row r="160" spans="1:52">
      <c r="A160" s="8">
        <v>300002663</v>
      </c>
      <c r="B160" s="9">
        <v>263</v>
      </c>
      <c r="C160" s="10" t="s">
        <v>354</v>
      </c>
      <c r="D160" s="9" t="s">
        <v>355</v>
      </c>
      <c r="E160" s="10" t="s">
        <v>356</v>
      </c>
      <c r="F160" s="19" t="s">
        <v>83</v>
      </c>
      <c r="G160" s="18">
        <v>2001</v>
      </c>
      <c r="H160" s="6" t="s">
        <v>1602</v>
      </c>
      <c r="I160" s="6" t="s">
        <v>1603</v>
      </c>
      <c r="J160" s="18">
        <v>4004</v>
      </c>
      <c r="K160" s="6" t="s">
        <v>1626</v>
      </c>
      <c r="L160" s="6" t="s">
        <v>1628</v>
      </c>
      <c r="M160" s="18">
        <v>4005</v>
      </c>
      <c r="N160" s="6" t="s">
        <v>1626</v>
      </c>
      <c r="O160" s="6" t="s">
        <v>1644</v>
      </c>
      <c r="P160" s="18">
        <v>4099</v>
      </c>
      <c r="Q160" s="6" t="s">
        <v>1626</v>
      </c>
      <c r="R160" s="6" t="s">
        <v>28</v>
      </c>
      <c r="S160" s="18">
        <v>15099</v>
      </c>
      <c r="T160" s="6" t="s">
        <v>1610</v>
      </c>
      <c r="U160" s="6" t="s">
        <v>28</v>
      </c>
      <c r="V160" s="6"/>
      <c r="Y160" s="6"/>
      <c r="AB160" s="6"/>
      <c r="AH160" s="6"/>
      <c r="AK160" s="6"/>
      <c r="AN160" s="6"/>
    </row>
    <row r="161" spans="1:66">
      <c r="A161" s="8">
        <v>300000733</v>
      </c>
      <c r="B161" s="9">
        <v>265</v>
      </c>
      <c r="C161" s="10" t="s">
        <v>357</v>
      </c>
      <c r="D161" s="9" t="s">
        <v>358</v>
      </c>
      <c r="E161" s="10" t="s">
        <v>359</v>
      </c>
      <c r="F161" s="19" t="s">
        <v>83</v>
      </c>
      <c r="G161" s="18">
        <v>1001</v>
      </c>
      <c r="H161" s="6" t="s">
        <v>1615</v>
      </c>
      <c r="I161" s="6" t="s">
        <v>1688</v>
      </c>
      <c r="J161" s="18">
        <v>1002</v>
      </c>
      <c r="K161" s="6" t="s">
        <v>1615</v>
      </c>
      <c r="L161" s="6" t="s">
        <v>1616</v>
      </c>
      <c r="M161" s="18">
        <v>2001</v>
      </c>
      <c r="N161" s="6" t="s">
        <v>1602</v>
      </c>
      <c r="O161" s="6" t="s">
        <v>1603</v>
      </c>
      <c r="P161" s="18">
        <v>2002</v>
      </c>
      <c r="Q161" s="6" t="s">
        <v>1602</v>
      </c>
      <c r="R161" s="6" t="s">
        <v>1604</v>
      </c>
      <c r="S161" s="18">
        <v>2003</v>
      </c>
      <c r="T161" s="6" t="s">
        <v>1602</v>
      </c>
      <c r="U161" s="6" t="s">
        <v>1619</v>
      </c>
      <c r="V161" s="18">
        <v>2004</v>
      </c>
      <c r="W161" s="6" t="s">
        <v>1602</v>
      </c>
      <c r="X161" s="6" t="s">
        <v>1605</v>
      </c>
      <c r="Y161" s="18">
        <v>2007</v>
      </c>
      <c r="Z161" s="6" t="s">
        <v>1602</v>
      </c>
      <c r="AA161" s="6" t="s">
        <v>1608</v>
      </c>
      <c r="AB161" s="18">
        <v>2099</v>
      </c>
      <c r="AC161" s="6" t="s">
        <v>1602</v>
      </c>
      <c r="AD161" s="6" t="s">
        <v>28</v>
      </c>
      <c r="AE161" s="18">
        <v>3005</v>
      </c>
      <c r="AF161" s="6" t="s">
        <v>1652</v>
      </c>
      <c r="AG161" s="6" t="s">
        <v>1726</v>
      </c>
      <c r="AH161" s="18">
        <v>15002</v>
      </c>
      <c r="AI161" s="6" t="s">
        <v>1610</v>
      </c>
      <c r="AJ161" s="6" t="s">
        <v>1602</v>
      </c>
      <c r="AK161" s="18">
        <v>15003</v>
      </c>
      <c r="AL161" s="6" t="s">
        <v>1610</v>
      </c>
      <c r="AM161" s="6" t="s">
        <v>1611</v>
      </c>
      <c r="AN161" s="6"/>
      <c r="AQ161" s="6"/>
      <c r="AT161" s="6"/>
    </row>
    <row r="162" spans="1:66">
      <c r="A162" s="8">
        <v>300001444</v>
      </c>
      <c r="B162" s="9">
        <v>267</v>
      </c>
      <c r="C162" s="10" t="s">
        <v>360</v>
      </c>
      <c r="D162" s="9" t="s">
        <v>361</v>
      </c>
      <c r="E162" s="10" t="s">
        <v>362</v>
      </c>
      <c r="F162" s="19" t="s">
        <v>83</v>
      </c>
      <c r="G162" s="18">
        <v>8008</v>
      </c>
      <c r="H162" s="6" t="s">
        <v>1625</v>
      </c>
      <c r="I162" s="6" t="s">
        <v>1693</v>
      </c>
      <c r="J162" s="6"/>
      <c r="M162" s="6"/>
      <c r="P162" s="6"/>
    </row>
    <row r="163" spans="1:66">
      <c r="A163" s="8">
        <v>300000730</v>
      </c>
      <c r="B163" s="9">
        <v>268</v>
      </c>
      <c r="C163" s="10" t="s">
        <v>363</v>
      </c>
      <c r="D163" s="9" t="s">
        <v>358</v>
      </c>
      <c r="E163" s="10" t="s">
        <v>364</v>
      </c>
      <c r="F163" s="19" t="s">
        <v>83</v>
      </c>
      <c r="G163" s="18">
        <v>1001</v>
      </c>
      <c r="H163" s="6" t="s">
        <v>1615</v>
      </c>
      <c r="I163" s="6" t="s">
        <v>1688</v>
      </c>
      <c r="J163" s="18">
        <v>1002</v>
      </c>
      <c r="K163" s="6" t="s">
        <v>1615</v>
      </c>
      <c r="L163" s="6" t="s">
        <v>1616</v>
      </c>
      <c r="M163" s="18">
        <v>2001</v>
      </c>
      <c r="N163" s="6" t="s">
        <v>1602</v>
      </c>
      <c r="O163" s="6" t="s">
        <v>1603</v>
      </c>
      <c r="P163" s="18">
        <v>2002</v>
      </c>
      <c r="Q163" s="6" t="s">
        <v>1602</v>
      </c>
      <c r="R163" s="6" t="s">
        <v>1604</v>
      </c>
      <c r="S163" s="18">
        <v>2003</v>
      </c>
      <c r="T163" s="6" t="s">
        <v>1602</v>
      </c>
      <c r="U163" s="6" t="s">
        <v>1619</v>
      </c>
      <c r="V163" s="18">
        <v>2004</v>
      </c>
      <c r="W163" s="6" t="s">
        <v>1602</v>
      </c>
      <c r="X163" s="6" t="s">
        <v>1605</v>
      </c>
      <c r="Y163" s="18">
        <v>2007</v>
      </c>
      <c r="Z163" s="6" t="s">
        <v>1602</v>
      </c>
      <c r="AA163" s="6" t="s">
        <v>1608</v>
      </c>
      <c r="AB163" s="18">
        <v>2099</v>
      </c>
      <c r="AC163" s="6" t="s">
        <v>1602</v>
      </c>
      <c r="AD163" s="6" t="s">
        <v>28</v>
      </c>
      <c r="AE163" s="18">
        <v>3005</v>
      </c>
      <c r="AF163" s="6" t="s">
        <v>1652</v>
      </c>
      <c r="AG163" s="6" t="s">
        <v>1726</v>
      </c>
      <c r="AH163" s="18">
        <v>15002</v>
      </c>
      <c r="AI163" s="6" t="s">
        <v>1610</v>
      </c>
      <c r="AJ163" s="6" t="s">
        <v>1602</v>
      </c>
      <c r="AK163" s="18">
        <v>15003</v>
      </c>
      <c r="AL163" s="6" t="s">
        <v>1610</v>
      </c>
      <c r="AM163" s="6" t="s">
        <v>1611</v>
      </c>
      <c r="AN163" s="6"/>
      <c r="AQ163" s="6"/>
      <c r="AT163" s="6"/>
    </row>
    <row r="164" spans="1:66">
      <c r="A164" s="8">
        <v>300000205</v>
      </c>
      <c r="B164" s="9">
        <v>269</v>
      </c>
      <c r="C164" s="10" t="s">
        <v>365</v>
      </c>
      <c r="D164" s="9" t="s">
        <v>366</v>
      </c>
      <c r="E164" s="10" t="s">
        <v>367</v>
      </c>
      <c r="F164" s="19" t="s">
        <v>39</v>
      </c>
      <c r="G164" s="18">
        <v>4099</v>
      </c>
      <c r="H164" s="6" t="s">
        <v>1626</v>
      </c>
      <c r="I164" s="6" t="s">
        <v>28</v>
      </c>
      <c r="J164" s="18">
        <v>10004</v>
      </c>
      <c r="K164" s="6" t="s">
        <v>1660</v>
      </c>
      <c r="L164" s="6" t="s">
        <v>1661</v>
      </c>
      <c r="M164" s="6"/>
      <c r="P164" s="6"/>
      <c r="S164" s="6"/>
      <c r="V164" s="6"/>
      <c r="Y164" s="6"/>
      <c r="AB164" s="6"/>
    </row>
    <row r="165" spans="1:66">
      <c r="A165" s="8">
        <v>300000383</v>
      </c>
      <c r="B165" s="9">
        <v>271</v>
      </c>
      <c r="C165" s="10" t="s">
        <v>368</v>
      </c>
      <c r="D165" s="9" t="s">
        <v>369</v>
      </c>
      <c r="E165" s="10" t="s">
        <v>370</v>
      </c>
      <c r="F165" s="19" t="s">
        <v>27</v>
      </c>
      <c r="G165" s="18">
        <v>4001</v>
      </c>
      <c r="H165" s="6" t="s">
        <v>1626</v>
      </c>
      <c r="I165" s="6" t="s">
        <v>1741</v>
      </c>
      <c r="J165" s="18">
        <v>4002</v>
      </c>
      <c r="K165" s="6" t="s">
        <v>1626</v>
      </c>
      <c r="L165" s="6" t="s">
        <v>1655</v>
      </c>
      <c r="M165" s="18">
        <v>4003</v>
      </c>
      <c r="N165" s="6" t="s">
        <v>1626</v>
      </c>
      <c r="O165" s="6" t="s">
        <v>1627</v>
      </c>
      <c r="P165" s="18">
        <v>4099</v>
      </c>
      <c r="Q165" s="6" t="s">
        <v>1626</v>
      </c>
      <c r="R165" s="6" t="s">
        <v>28</v>
      </c>
      <c r="S165" s="18">
        <v>5001</v>
      </c>
      <c r="T165" s="6" t="s">
        <v>1671</v>
      </c>
      <c r="U165" s="6" t="s">
        <v>1839</v>
      </c>
      <c r="V165" s="18">
        <v>5099</v>
      </c>
      <c r="W165" s="6" t="s">
        <v>1671</v>
      </c>
      <c r="X165" s="6" t="s">
        <v>28</v>
      </c>
      <c r="Y165" s="18">
        <v>15005</v>
      </c>
      <c r="Z165" s="6" t="s">
        <v>1610</v>
      </c>
      <c r="AA165" s="6" t="s">
        <v>1626</v>
      </c>
      <c r="AB165" s="18">
        <v>15006</v>
      </c>
      <c r="AC165" s="6" t="s">
        <v>1610</v>
      </c>
      <c r="AD165" s="6" t="s">
        <v>1671</v>
      </c>
      <c r="AE165" s="18">
        <v>15099</v>
      </c>
      <c r="AF165" s="6" t="s">
        <v>1610</v>
      </c>
      <c r="AG165" s="6" t="s">
        <v>28</v>
      </c>
      <c r="AH165" s="6"/>
      <c r="AK165" s="6"/>
      <c r="AN165" s="6"/>
      <c r="AW165" s="6"/>
      <c r="AZ165" s="6"/>
      <c r="BC165" s="6"/>
    </row>
    <row r="166" spans="1:66">
      <c r="A166" s="8">
        <v>300000005</v>
      </c>
      <c r="B166" s="9">
        <v>272</v>
      </c>
      <c r="C166" s="10" t="s">
        <v>371</v>
      </c>
      <c r="D166" s="9" t="s">
        <v>372</v>
      </c>
      <c r="E166" s="10" t="s">
        <v>373</v>
      </c>
      <c r="F166" s="19" t="s">
        <v>27</v>
      </c>
      <c r="G166" s="18">
        <v>4001</v>
      </c>
      <c r="H166" s="6" t="s">
        <v>1626</v>
      </c>
      <c r="I166" s="6" t="s">
        <v>1741</v>
      </c>
      <c r="J166" s="18">
        <v>4002</v>
      </c>
      <c r="K166" s="6" t="s">
        <v>1626</v>
      </c>
      <c r="L166" s="6" t="s">
        <v>1655</v>
      </c>
      <c r="M166" s="18">
        <v>4003</v>
      </c>
      <c r="N166" s="6" t="s">
        <v>1626</v>
      </c>
      <c r="O166" s="6" t="s">
        <v>1627</v>
      </c>
      <c r="P166" s="18">
        <v>4099</v>
      </c>
      <c r="Q166" s="6" t="s">
        <v>1626</v>
      </c>
      <c r="R166" s="6" t="s">
        <v>28</v>
      </c>
      <c r="S166" s="18">
        <v>5001</v>
      </c>
      <c r="T166" s="6" t="s">
        <v>1671</v>
      </c>
      <c r="U166" s="6" t="s">
        <v>1839</v>
      </c>
      <c r="V166" s="18">
        <v>5099</v>
      </c>
      <c r="W166" s="6" t="s">
        <v>1671</v>
      </c>
      <c r="X166" s="6" t="s">
        <v>28</v>
      </c>
      <c r="Y166" s="18">
        <v>15005</v>
      </c>
      <c r="Z166" s="6" t="s">
        <v>1610</v>
      </c>
      <c r="AA166" s="6" t="s">
        <v>1626</v>
      </c>
      <c r="AB166" s="18">
        <v>15006</v>
      </c>
      <c r="AC166" s="6" t="s">
        <v>1610</v>
      </c>
      <c r="AD166" s="6" t="s">
        <v>1671</v>
      </c>
      <c r="AE166" s="18">
        <v>15099</v>
      </c>
      <c r="AF166" s="6" t="s">
        <v>1610</v>
      </c>
      <c r="AG166" s="6" t="s">
        <v>28</v>
      </c>
      <c r="AH166" s="18">
        <v>99003</v>
      </c>
      <c r="AI166" s="6" t="s">
        <v>28</v>
      </c>
      <c r="AJ166" s="6" t="s">
        <v>1643</v>
      </c>
      <c r="AK166" s="18">
        <v>99099</v>
      </c>
      <c r="AL166" s="6" t="s">
        <v>28</v>
      </c>
      <c r="AM166" s="6" t="s">
        <v>28</v>
      </c>
      <c r="AN166" s="6"/>
      <c r="AQ166" s="6"/>
      <c r="AT166" s="6"/>
    </row>
    <row r="167" spans="1:66">
      <c r="A167" s="8">
        <v>300000773</v>
      </c>
      <c r="B167" s="9">
        <v>273</v>
      </c>
      <c r="C167" s="10" t="s">
        <v>374</v>
      </c>
      <c r="D167" s="9" t="s">
        <v>375</v>
      </c>
      <c r="E167" s="10" t="s">
        <v>376</v>
      </c>
      <c r="F167" s="19" t="s">
        <v>27</v>
      </c>
      <c r="G167" s="18">
        <v>3001</v>
      </c>
      <c r="H167" s="6" t="s">
        <v>1652</v>
      </c>
      <c r="I167" s="6" t="s">
        <v>1699</v>
      </c>
      <c r="J167" s="18">
        <v>3013</v>
      </c>
      <c r="K167" s="6" t="s">
        <v>1652</v>
      </c>
      <c r="L167" s="6" t="s">
        <v>1840</v>
      </c>
      <c r="M167" s="18">
        <v>4002</v>
      </c>
      <c r="N167" s="6" t="s">
        <v>1626</v>
      </c>
      <c r="O167" s="6" t="s">
        <v>1655</v>
      </c>
      <c r="P167" s="18">
        <v>4003</v>
      </c>
      <c r="Q167" s="6" t="s">
        <v>1626</v>
      </c>
      <c r="R167" s="6" t="s">
        <v>1627</v>
      </c>
      <c r="S167" s="18">
        <v>4005</v>
      </c>
      <c r="T167" s="6" t="s">
        <v>1626</v>
      </c>
      <c r="U167" s="6" t="s">
        <v>1644</v>
      </c>
      <c r="V167" s="18">
        <v>4099</v>
      </c>
      <c r="W167" s="6" t="s">
        <v>1626</v>
      </c>
      <c r="X167" s="6" t="s">
        <v>28</v>
      </c>
      <c r="Y167" s="18">
        <v>5002</v>
      </c>
      <c r="Z167" s="6" t="s">
        <v>1671</v>
      </c>
      <c r="AA167" s="6" t="s">
        <v>1722</v>
      </c>
      <c r="AB167" s="18">
        <v>5003</v>
      </c>
      <c r="AC167" s="6" t="s">
        <v>1671</v>
      </c>
      <c r="AD167" s="6" t="s">
        <v>1841</v>
      </c>
      <c r="AE167" s="18">
        <v>5007</v>
      </c>
      <c r="AF167" s="6" t="s">
        <v>1671</v>
      </c>
      <c r="AG167" s="6" t="s">
        <v>135</v>
      </c>
      <c r="AH167" s="18">
        <v>5099</v>
      </c>
      <c r="AI167" s="6" t="s">
        <v>1671</v>
      </c>
      <c r="AJ167" s="6" t="s">
        <v>28</v>
      </c>
      <c r="AK167" s="18">
        <v>6001</v>
      </c>
      <c r="AL167" s="6" t="s">
        <v>1656</v>
      </c>
      <c r="AM167" s="6" t="s">
        <v>1657</v>
      </c>
      <c r="AN167" s="18">
        <v>6002</v>
      </c>
      <c r="AO167" s="6" t="s">
        <v>1656</v>
      </c>
      <c r="AP167" s="6" t="s">
        <v>1658</v>
      </c>
      <c r="AQ167" s="18">
        <v>6003</v>
      </c>
      <c r="AR167" s="6" t="s">
        <v>1656</v>
      </c>
      <c r="AS167" s="6" t="s">
        <v>1659</v>
      </c>
      <c r="AT167" s="18">
        <v>6099</v>
      </c>
      <c r="AU167" s="6" t="s">
        <v>1656</v>
      </c>
      <c r="AV167" s="6" t="s">
        <v>28</v>
      </c>
      <c r="AW167" s="18">
        <v>8005</v>
      </c>
      <c r="AX167" s="6" t="s">
        <v>1625</v>
      </c>
      <c r="AY167" s="6" t="s">
        <v>1747</v>
      </c>
      <c r="AZ167" s="18">
        <v>9001</v>
      </c>
      <c r="BA167" s="6" t="s">
        <v>1676</v>
      </c>
      <c r="BB167" s="6" t="s">
        <v>1677</v>
      </c>
      <c r="BC167" s="18">
        <v>9004</v>
      </c>
      <c r="BD167" s="6" t="s">
        <v>1676</v>
      </c>
      <c r="BE167" s="6" t="s">
        <v>1678</v>
      </c>
      <c r="BF167" s="6"/>
      <c r="BI167" s="6"/>
      <c r="BL167" s="6"/>
    </row>
    <row r="168" spans="1:66">
      <c r="A168" s="8">
        <v>300001698</v>
      </c>
      <c r="B168" s="9">
        <v>275</v>
      </c>
      <c r="C168" s="10" t="s">
        <v>377</v>
      </c>
      <c r="D168" s="9" t="s">
        <v>378</v>
      </c>
      <c r="E168" s="10" t="s">
        <v>379</v>
      </c>
      <c r="F168" s="19" t="s">
        <v>39</v>
      </c>
      <c r="G168" s="18">
        <v>3004</v>
      </c>
      <c r="H168" s="6" t="s">
        <v>1652</v>
      </c>
      <c r="I168" s="6" t="s">
        <v>1653</v>
      </c>
      <c r="J168" s="18">
        <v>3006</v>
      </c>
      <c r="K168" s="6" t="s">
        <v>1652</v>
      </c>
      <c r="L168" s="6" t="s">
        <v>1654</v>
      </c>
      <c r="M168" s="6"/>
      <c r="P168" s="6"/>
      <c r="S168" s="6"/>
    </row>
    <row r="169" spans="1:66">
      <c r="A169" s="8">
        <v>300002432</v>
      </c>
      <c r="B169" s="9">
        <v>276</v>
      </c>
      <c r="C169" s="10" t="s">
        <v>1842</v>
      </c>
      <c r="D169" s="9" t="s">
        <v>1843</v>
      </c>
      <c r="E169" s="10" t="s">
        <v>1844</v>
      </c>
      <c r="F169" s="19" t="s">
        <v>39</v>
      </c>
      <c r="G169" s="18">
        <v>99002</v>
      </c>
      <c r="H169" s="6" t="s">
        <v>28</v>
      </c>
      <c r="I169" s="6" t="s">
        <v>1737</v>
      </c>
      <c r="J169" s="6"/>
      <c r="M169" s="6"/>
      <c r="P169" s="6"/>
      <c r="S169" s="6"/>
      <c r="AB169" s="6"/>
      <c r="AE169" s="6"/>
      <c r="AH169" s="6"/>
    </row>
    <row r="170" spans="1:66">
      <c r="A170" s="8">
        <v>300000186</v>
      </c>
      <c r="B170" s="9">
        <v>277</v>
      </c>
      <c r="C170" s="10" t="s">
        <v>1845</v>
      </c>
      <c r="D170" s="9" t="s">
        <v>1846</v>
      </c>
      <c r="E170" s="10" t="s">
        <v>1847</v>
      </c>
      <c r="F170" s="19" t="s">
        <v>27</v>
      </c>
      <c r="G170" s="18">
        <v>1001</v>
      </c>
      <c r="H170" s="6" t="s">
        <v>1615</v>
      </c>
      <c r="I170" s="6" t="s">
        <v>1688</v>
      </c>
      <c r="J170" s="18">
        <v>1002</v>
      </c>
      <c r="K170" s="6" t="s">
        <v>1615</v>
      </c>
      <c r="L170" s="6" t="s">
        <v>1616</v>
      </c>
      <c r="M170" s="18">
        <v>1004</v>
      </c>
      <c r="N170" s="6" t="s">
        <v>1615</v>
      </c>
      <c r="O170" s="6" t="s">
        <v>1617</v>
      </c>
      <c r="P170" s="18">
        <v>2002</v>
      </c>
      <c r="Q170" s="6" t="s">
        <v>1602</v>
      </c>
      <c r="R170" s="6" t="s">
        <v>1604</v>
      </c>
      <c r="S170" s="18">
        <v>2003</v>
      </c>
      <c r="T170" s="6" t="s">
        <v>1602</v>
      </c>
      <c r="U170" s="6" t="s">
        <v>1619</v>
      </c>
      <c r="V170" s="18">
        <v>2004</v>
      </c>
      <c r="W170" s="6" t="s">
        <v>1602</v>
      </c>
      <c r="X170" s="6" t="s">
        <v>1605</v>
      </c>
      <c r="Y170" s="18">
        <v>2007</v>
      </c>
      <c r="Z170" s="6" t="s">
        <v>1602</v>
      </c>
      <c r="AA170" s="6" t="s">
        <v>1608</v>
      </c>
      <c r="AB170" s="18">
        <v>3002</v>
      </c>
      <c r="AC170" s="6" t="s">
        <v>1652</v>
      </c>
      <c r="AD170" s="6" t="s">
        <v>1786</v>
      </c>
      <c r="AE170" s="18">
        <v>3004</v>
      </c>
      <c r="AF170" s="6" t="s">
        <v>1652</v>
      </c>
      <c r="AG170" s="6" t="s">
        <v>1653</v>
      </c>
      <c r="AH170" s="18">
        <v>4004</v>
      </c>
      <c r="AI170" s="6" t="s">
        <v>1626</v>
      </c>
      <c r="AJ170" s="6" t="s">
        <v>1628</v>
      </c>
      <c r="AK170" s="18">
        <v>4009</v>
      </c>
      <c r="AL170" s="6" t="s">
        <v>1626</v>
      </c>
      <c r="AM170" s="6" t="s">
        <v>1665</v>
      </c>
      <c r="AN170" s="18">
        <v>7005</v>
      </c>
      <c r="AO170" s="6" t="s">
        <v>1620</v>
      </c>
      <c r="AP170" s="6" t="s">
        <v>1623</v>
      </c>
      <c r="AQ170" s="18">
        <v>7006</v>
      </c>
      <c r="AR170" s="6" t="s">
        <v>1620</v>
      </c>
      <c r="AS170" s="6" t="s">
        <v>1624</v>
      </c>
      <c r="AT170" s="18">
        <v>8004</v>
      </c>
      <c r="AU170" s="6" t="s">
        <v>1625</v>
      </c>
      <c r="AV170" s="6" t="s">
        <v>1682</v>
      </c>
      <c r="AW170" s="18">
        <v>8005</v>
      </c>
      <c r="AX170" s="6" t="s">
        <v>1625</v>
      </c>
      <c r="AY170" s="6" t="s">
        <v>1747</v>
      </c>
      <c r="AZ170" s="18">
        <v>8006</v>
      </c>
      <c r="BA170" s="6" t="s">
        <v>1625</v>
      </c>
      <c r="BB170" s="6" t="s">
        <v>1751</v>
      </c>
      <c r="BC170" s="18">
        <v>9003</v>
      </c>
      <c r="BD170" s="6" t="s">
        <v>1676</v>
      </c>
      <c r="BE170" s="6" t="s">
        <v>1772</v>
      </c>
      <c r="BF170" s="18">
        <v>15001</v>
      </c>
      <c r="BG170" s="6" t="s">
        <v>1610</v>
      </c>
      <c r="BH170" s="6" t="s">
        <v>1688</v>
      </c>
      <c r="BI170" s="18">
        <v>15002</v>
      </c>
      <c r="BJ170" s="6" t="s">
        <v>1610</v>
      </c>
      <c r="BK170" s="6" t="s">
        <v>1602</v>
      </c>
      <c r="BL170" s="18">
        <v>15003</v>
      </c>
      <c r="BM170" s="6" t="s">
        <v>1610</v>
      </c>
      <c r="BN170" s="6" t="s">
        <v>1611</v>
      </c>
    </row>
    <row r="171" spans="1:66">
      <c r="A171" s="8">
        <v>300002861</v>
      </c>
      <c r="B171" s="9">
        <v>278</v>
      </c>
      <c r="C171" s="10" t="s">
        <v>1848</v>
      </c>
      <c r="D171" s="9" t="s">
        <v>1849</v>
      </c>
      <c r="E171" s="10" t="s">
        <v>1850</v>
      </c>
      <c r="F171" s="19" t="s">
        <v>27</v>
      </c>
      <c r="G171" s="18">
        <v>99003</v>
      </c>
      <c r="H171" s="6" t="s">
        <v>28</v>
      </c>
      <c r="I171" s="6" t="s">
        <v>1643</v>
      </c>
      <c r="J171" s="6"/>
      <c r="M171" s="6"/>
      <c r="P171" s="6"/>
    </row>
    <row r="172" spans="1:66">
      <c r="A172" s="8">
        <v>300000775</v>
      </c>
      <c r="B172" s="9">
        <v>280</v>
      </c>
      <c r="C172" s="10" t="s">
        <v>1851</v>
      </c>
      <c r="D172" s="9" t="s">
        <v>1852</v>
      </c>
      <c r="E172" s="10" t="s">
        <v>1853</v>
      </c>
      <c r="F172" s="19" t="s">
        <v>27</v>
      </c>
      <c r="G172" s="18">
        <v>1004</v>
      </c>
      <c r="H172" s="6" t="s">
        <v>1615</v>
      </c>
      <c r="I172" s="6" t="s">
        <v>1617</v>
      </c>
      <c r="J172" s="18">
        <v>2001</v>
      </c>
      <c r="K172" s="6" t="s">
        <v>1602</v>
      </c>
      <c r="L172" s="6" t="s">
        <v>1603</v>
      </c>
      <c r="M172" s="18">
        <v>2099</v>
      </c>
      <c r="N172" s="6" t="s">
        <v>1602</v>
      </c>
      <c r="O172" s="6" t="s">
        <v>28</v>
      </c>
      <c r="P172" s="18">
        <v>3002</v>
      </c>
      <c r="Q172" s="6" t="s">
        <v>1652</v>
      </c>
      <c r="R172" s="6" t="s">
        <v>1786</v>
      </c>
      <c r="S172" s="18">
        <v>4004</v>
      </c>
      <c r="T172" s="6" t="s">
        <v>1626</v>
      </c>
      <c r="U172" s="6" t="s">
        <v>1628</v>
      </c>
      <c r="V172" s="18">
        <v>4005</v>
      </c>
      <c r="W172" s="6" t="s">
        <v>1626</v>
      </c>
      <c r="X172" s="6" t="s">
        <v>1644</v>
      </c>
      <c r="Y172" s="18">
        <v>4006</v>
      </c>
      <c r="Z172" s="6" t="s">
        <v>1626</v>
      </c>
      <c r="AA172" s="6" t="s">
        <v>1629</v>
      </c>
      <c r="AB172" s="18">
        <v>6002</v>
      </c>
      <c r="AC172" s="6" t="s">
        <v>1656</v>
      </c>
      <c r="AD172" s="6" t="s">
        <v>1658</v>
      </c>
      <c r="AE172" s="18">
        <v>6003</v>
      </c>
      <c r="AF172" s="6" t="s">
        <v>1656</v>
      </c>
      <c r="AG172" s="6" t="s">
        <v>1659</v>
      </c>
      <c r="AH172" s="18">
        <v>7001</v>
      </c>
      <c r="AI172" s="6" t="s">
        <v>1620</v>
      </c>
      <c r="AJ172" s="6" t="s">
        <v>1621</v>
      </c>
      <c r="AK172" s="18">
        <v>7005</v>
      </c>
      <c r="AL172" s="6" t="s">
        <v>1620</v>
      </c>
      <c r="AM172" s="6" t="s">
        <v>1623</v>
      </c>
      <c r="AN172" s="18">
        <v>7006</v>
      </c>
      <c r="AO172" s="6" t="s">
        <v>1620</v>
      </c>
      <c r="AP172" s="6" t="s">
        <v>1624</v>
      </c>
      <c r="AQ172" s="18">
        <v>7099</v>
      </c>
      <c r="AR172" s="6" t="s">
        <v>1620</v>
      </c>
      <c r="AS172" s="6" t="s">
        <v>28</v>
      </c>
      <c r="AT172" s="18">
        <v>8006</v>
      </c>
      <c r="AU172" s="6" t="s">
        <v>1625</v>
      </c>
      <c r="AV172" s="6" t="s">
        <v>1751</v>
      </c>
      <c r="AW172" s="18">
        <v>9003</v>
      </c>
      <c r="AX172" s="6" t="s">
        <v>1676</v>
      </c>
      <c r="AY172" s="6" t="s">
        <v>1772</v>
      </c>
      <c r="AZ172" s="18">
        <v>11001</v>
      </c>
      <c r="BA172" s="6" t="s">
        <v>1630</v>
      </c>
      <c r="BB172" s="6" t="s">
        <v>1662</v>
      </c>
      <c r="BC172" s="18">
        <v>11003</v>
      </c>
      <c r="BD172" s="6" t="s">
        <v>1630</v>
      </c>
      <c r="BE172" s="6" t="s">
        <v>1664</v>
      </c>
      <c r="BF172" s="18">
        <v>11004</v>
      </c>
      <c r="BG172" s="6" t="s">
        <v>1630</v>
      </c>
      <c r="BH172" s="6" t="s">
        <v>1692</v>
      </c>
      <c r="BI172" s="18">
        <v>11005</v>
      </c>
      <c r="BJ172" s="6" t="s">
        <v>1630</v>
      </c>
      <c r="BK172" s="6" t="s">
        <v>1835</v>
      </c>
      <c r="BL172" s="18">
        <v>15007</v>
      </c>
      <c r="BM172" s="6" t="s">
        <v>1610</v>
      </c>
      <c r="BN172" s="6" t="s">
        <v>1755</v>
      </c>
    </row>
    <row r="173" spans="1:66">
      <c r="A173" s="8">
        <v>300000826</v>
      </c>
      <c r="B173" s="9">
        <v>281</v>
      </c>
      <c r="C173" s="10" t="s">
        <v>1854</v>
      </c>
      <c r="D173" s="9" t="s">
        <v>1855</v>
      </c>
      <c r="E173" s="10" t="s">
        <v>1856</v>
      </c>
      <c r="F173" s="19" t="s">
        <v>27</v>
      </c>
      <c r="G173" s="18">
        <v>9001</v>
      </c>
      <c r="H173" s="6" t="s">
        <v>1676</v>
      </c>
      <c r="I173" s="6" t="s">
        <v>1677</v>
      </c>
      <c r="J173" s="18">
        <v>9004</v>
      </c>
      <c r="K173" s="6" t="s">
        <v>1676</v>
      </c>
      <c r="L173" s="6" t="s">
        <v>1678</v>
      </c>
      <c r="M173" s="6"/>
      <c r="P173" s="6"/>
      <c r="S173" s="6"/>
      <c r="AN173" s="6"/>
      <c r="AQ173" s="6"/>
      <c r="AT173" s="6"/>
    </row>
    <row r="174" spans="1:66">
      <c r="A174" s="8">
        <v>300002862</v>
      </c>
      <c r="B174" s="9">
        <v>282</v>
      </c>
      <c r="C174" s="10" t="s">
        <v>380</v>
      </c>
      <c r="D174" s="9" t="s">
        <v>381</v>
      </c>
      <c r="E174" s="10" t="s">
        <v>382</v>
      </c>
      <c r="F174" s="19" t="s">
        <v>27</v>
      </c>
      <c r="G174" s="18">
        <v>4006</v>
      </c>
      <c r="H174" s="6" t="s">
        <v>1626</v>
      </c>
      <c r="I174" s="6" t="s">
        <v>1629</v>
      </c>
      <c r="J174" s="6"/>
      <c r="M174" s="6"/>
      <c r="P174" s="6"/>
      <c r="S174" s="6"/>
      <c r="V174" s="6"/>
      <c r="Y174" s="6"/>
    </row>
    <row r="175" spans="1:66">
      <c r="A175" s="8">
        <v>300000606</v>
      </c>
      <c r="B175" s="9">
        <v>284</v>
      </c>
      <c r="C175" s="10" t="s">
        <v>383</v>
      </c>
      <c r="D175" s="9" t="s">
        <v>384</v>
      </c>
      <c r="E175" s="10" t="s">
        <v>385</v>
      </c>
      <c r="F175" s="19" t="s">
        <v>27</v>
      </c>
      <c r="G175" s="18">
        <v>8006</v>
      </c>
      <c r="H175" s="6" t="s">
        <v>1625</v>
      </c>
      <c r="I175" s="6" t="s">
        <v>1751</v>
      </c>
      <c r="J175" s="18">
        <v>10004</v>
      </c>
      <c r="K175" s="6" t="s">
        <v>1660</v>
      </c>
      <c r="L175" s="6" t="s">
        <v>1661</v>
      </c>
      <c r="M175" s="18">
        <v>11001</v>
      </c>
      <c r="N175" s="6" t="s">
        <v>1630</v>
      </c>
      <c r="O175" s="6" t="s">
        <v>1662</v>
      </c>
      <c r="P175" s="18">
        <v>11003</v>
      </c>
      <c r="Q175" s="6" t="s">
        <v>1630</v>
      </c>
      <c r="R175" s="6" t="s">
        <v>1664</v>
      </c>
      <c r="S175" s="6"/>
      <c r="V175" s="6"/>
      <c r="Y175" s="6"/>
    </row>
    <row r="176" spans="1:66">
      <c r="A176" s="8">
        <v>300000790</v>
      </c>
      <c r="B176" s="9">
        <v>285</v>
      </c>
      <c r="C176" s="10" t="s">
        <v>1857</v>
      </c>
      <c r="D176" s="9" t="s">
        <v>1858</v>
      </c>
      <c r="E176" s="10" t="s">
        <v>1859</v>
      </c>
      <c r="F176" s="19" t="s">
        <v>39</v>
      </c>
      <c r="G176" s="18">
        <v>3001</v>
      </c>
      <c r="H176" s="6" t="s">
        <v>1652</v>
      </c>
      <c r="I176" s="6" t="s">
        <v>1699</v>
      </c>
      <c r="J176" s="18">
        <v>10001</v>
      </c>
      <c r="K176" s="6" t="s">
        <v>1660</v>
      </c>
      <c r="L176" s="6" t="s">
        <v>1803</v>
      </c>
      <c r="M176" s="18">
        <v>10005</v>
      </c>
      <c r="N176" s="6" t="s">
        <v>1660</v>
      </c>
      <c r="O176" s="6" t="s">
        <v>1679</v>
      </c>
      <c r="P176" s="18">
        <v>15004</v>
      </c>
      <c r="Q176" s="6" t="s">
        <v>1610</v>
      </c>
      <c r="R176" s="6" t="s">
        <v>1652</v>
      </c>
      <c r="S176" s="6"/>
      <c r="V176" s="6"/>
      <c r="Y176" s="6"/>
      <c r="AB176" s="6"/>
    </row>
    <row r="177" spans="1:46">
      <c r="A177" s="8">
        <v>300002211</v>
      </c>
      <c r="B177" s="9">
        <v>287</v>
      </c>
      <c r="C177" s="10" t="s">
        <v>1860</v>
      </c>
      <c r="D177" s="9" t="s">
        <v>1861</v>
      </c>
      <c r="E177" s="10" t="s">
        <v>1862</v>
      </c>
      <c r="F177" s="19" t="s">
        <v>39</v>
      </c>
      <c r="G177" s="18">
        <v>1002</v>
      </c>
      <c r="H177" s="6" t="s">
        <v>1615</v>
      </c>
      <c r="I177" s="6" t="s">
        <v>1616</v>
      </c>
      <c r="J177" s="18">
        <v>2008</v>
      </c>
      <c r="K177" s="6" t="s">
        <v>1602</v>
      </c>
      <c r="L177" s="6" t="s">
        <v>1609</v>
      </c>
      <c r="M177" s="18">
        <v>3001</v>
      </c>
      <c r="N177" s="6" t="s">
        <v>1652</v>
      </c>
      <c r="O177" s="6" t="s">
        <v>1699</v>
      </c>
      <c r="P177" s="18">
        <v>7001</v>
      </c>
      <c r="Q177" s="6" t="s">
        <v>1620</v>
      </c>
      <c r="R177" s="6" t="s">
        <v>1621</v>
      </c>
      <c r="S177" s="18">
        <v>7003</v>
      </c>
      <c r="T177" s="6" t="s">
        <v>1620</v>
      </c>
      <c r="U177" s="6" t="s">
        <v>1863</v>
      </c>
      <c r="V177" s="18">
        <v>7004</v>
      </c>
      <c r="W177" s="6" t="s">
        <v>1620</v>
      </c>
      <c r="X177" s="6" t="s">
        <v>1711</v>
      </c>
      <c r="Y177" s="18">
        <v>7006</v>
      </c>
      <c r="Z177" s="6" t="s">
        <v>1620</v>
      </c>
      <c r="AA177" s="6" t="s">
        <v>1624</v>
      </c>
      <c r="AB177" s="18">
        <v>8005</v>
      </c>
      <c r="AC177" s="6" t="s">
        <v>1625</v>
      </c>
      <c r="AD177" s="6" t="s">
        <v>1747</v>
      </c>
      <c r="AE177" s="18">
        <v>8007</v>
      </c>
      <c r="AF177" s="6" t="s">
        <v>1625</v>
      </c>
      <c r="AG177" s="6" t="s">
        <v>1639</v>
      </c>
      <c r="AH177" s="18">
        <v>9001</v>
      </c>
      <c r="AI177" s="6" t="s">
        <v>1676</v>
      </c>
      <c r="AJ177" s="6" t="s">
        <v>1677</v>
      </c>
      <c r="AK177" s="6"/>
      <c r="AN177" s="6"/>
      <c r="AQ177" s="6"/>
    </row>
    <row r="178" spans="1:46">
      <c r="A178" s="8">
        <v>300002547</v>
      </c>
      <c r="B178" s="9">
        <v>288</v>
      </c>
      <c r="C178" s="10" t="s">
        <v>386</v>
      </c>
      <c r="D178" s="9" t="s">
        <v>387</v>
      </c>
      <c r="E178" s="10" t="s">
        <v>388</v>
      </c>
      <c r="F178" s="19" t="s">
        <v>39</v>
      </c>
      <c r="G178" s="18">
        <v>14001</v>
      </c>
      <c r="H178" s="6" t="s">
        <v>1640</v>
      </c>
      <c r="I178" s="6" t="s">
        <v>1641</v>
      </c>
      <c r="J178" s="18">
        <v>14003</v>
      </c>
      <c r="K178" s="6" t="s">
        <v>1640</v>
      </c>
      <c r="L178" s="6" t="s">
        <v>1696</v>
      </c>
      <c r="M178" s="6"/>
      <c r="P178" s="6"/>
      <c r="S178" s="6"/>
      <c r="AB178" s="6"/>
      <c r="AE178" s="6"/>
      <c r="AH178" s="6"/>
    </row>
    <row r="179" spans="1:46">
      <c r="A179" s="8">
        <v>300001611</v>
      </c>
      <c r="B179" s="9">
        <v>289</v>
      </c>
      <c r="C179" s="10" t="s">
        <v>389</v>
      </c>
      <c r="D179" s="9" t="s">
        <v>390</v>
      </c>
      <c r="E179" s="10" t="s">
        <v>391</v>
      </c>
      <c r="F179" s="19" t="s">
        <v>27</v>
      </c>
      <c r="G179" s="18">
        <v>5001</v>
      </c>
      <c r="H179" s="6" t="s">
        <v>1671</v>
      </c>
      <c r="I179" s="6" t="s">
        <v>1839</v>
      </c>
      <c r="J179" s="18">
        <v>5008</v>
      </c>
      <c r="K179" s="6" t="s">
        <v>1671</v>
      </c>
      <c r="L179" s="6" t="s">
        <v>1864</v>
      </c>
      <c r="M179" s="6"/>
      <c r="P179" s="6"/>
      <c r="S179" s="6"/>
      <c r="Y179" s="6"/>
      <c r="AB179" s="6"/>
      <c r="AE179" s="6"/>
    </row>
    <row r="180" spans="1:46">
      <c r="A180" s="8">
        <v>300000027</v>
      </c>
      <c r="B180" s="9">
        <v>290</v>
      </c>
      <c r="C180" s="10" t="s">
        <v>1865</v>
      </c>
      <c r="D180" s="9" t="s">
        <v>1866</v>
      </c>
      <c r="E180" s="10" t="s">
        <v>1867</v>
      </c>
      <c r="F180" s="19" t="s">
        <v>39</v>
      </c>
      <c r="G180" s="18">
        <v>2002</v>
      </c>
      <c r="H180" s="6" t="s">
        <v>1602</v>
      </c>
      <c r="I180" s="6" t="s">
        <v>1604</v>
      </c>
      <c r="J180" s="18">
        <v>2004</v>
      </c>
      <c r="K180" s="6" t="s">
        <v>1602</v>
      </c>
      <c r="L180" s="6" t="s">
        <v>1605</v>
      </c>
      <c r="M180" s="6"/>
      <c r="P180" s="6"/>
      <c r="S180" s="6"/>
      <c r="V180" s="6"/>
      <c r="Y180" s="6"/>
      <c r="AB180" s="6"/>
    </row>
    <row r="181" spans="1:46">
      <c r="A181" s="8">
        <v>300001640</v>
      </c>
      <c r="B181" s="9">
        <v>292</v>
      </c>
      <c r="C181" s="10" t="s">
        <v>1868</v>
      </c>
      <c r="D181" s="9" t="s">
        <v>1869</v>
      </c>
      <c r="E181" s="10" t="s">
        <v>1870</v>
      </c>
      <c r="F181" s="19" t="s">
        <v>83</v>
      </c>
      <c r="G181" s="18">
        <v>1002</v>
      </c>
      <c r="H181" s="6" t="s">
        <v>1615</v>
      </c>
      <c r="I181" s="6" t="s">
        <v>1616</v>
      </c>
      <c r="J181" s="18">
        <v>8007</v>
      </c>
      <c r="K181" s="6" t="s">
        <v>1625</v>
      </c>
      <c r="L181" s="6" t="s">
        <v>1639</v>
      </c>
      <c r="M181" s="6"/>
      <c r="P181" s="6"/>
      <c r="S181" s="6"/>
    </row>
    <row r="182" spans="1:46">
      <c r="A182" s="8">
        <v>300001703</v>
      </c>
      <c r="B182" s="9">
        <v>293</v>
      </c>
      <c r="C182" s="10" t="s">
        <v>1871</v>
      </c>
      <c r="D182" s="9" t="s">
        <v>1872</v>
      </c>
      <c r="E182" s="10" t="s">
        <v>1873</v>
      </c>
      <c r="F182" s="19" t="s">
        <v>27</v>
      </c>
      <c r="G182" s="18">
        <v>13099</v>
      </c>
      <c r="H182" s="6" t="s">
        <v>1631</v>
      </c>
      <c r="I182" s="6" t="s">
        <v>28</v>
      </c>
      <c r="J182" s="6"/>
      <c r="M182" s="6"/>
      <c r="P182" s="6"/>
      <c r="S182" s="6"/>
    </row>
    <row r="183" spans="1:46">
      <c r="A183" s="8">
        <v>300000879</v>
      </c>
      <c r="B183" s="9">
        <v>297</v>
      </c>
      <c r="C183" s="10" t="s">
        <v>392</v>
      </c>
      <c r="D183" s="9" t="s">
        <v>393</v>
      </c>
      <c r="E183" s="10" t="s">
        <v>394</v>
      </c>
      <c r="F183" s="19" t="s">
        <v>39</v>
      </c>
      <c r="G183" s="18">
        <v>2002</v>
      </c>
      <c r="H183" s="6" t="s">
        <v>1602</v>
      </c>
      <c r="I183" s="6" t="s">
        <v>1604</v>
      </c>
      <c r="J183" s="18">
        <v>2003</v>
      </c>
      <c r="K183" s="6" t="s">
        <v>1602</v>
      </c>
      <c r="L183" s="6" t="s">
        <v>1619</v>
      </c>
      <c r="M183" s="18">
        <v>2004</v>
      </c>
      <c r="N183" s="6" t="s">
        <v>1602</v>
      </c>
      <c r="O183" s="6" t="s">
        <v>1605</v>
      </c>
      <c r="P183" s="18">
        <v>2005</v>
      </c>
      <c r="Q183" s="6" t="s">
        <v>1602</v>
      </c>
      <c r="R183" s="6" t="s">
        <v>1606</v>
      </c>
      <c r="S183" s="18">
        <v>2006</v>
      </c>
      <c r="T183" s="6" t="s">
        <v>1602</v>
      </c>
      <c r="U183" s="6" t="s">
        <v>1607</v>
      </c>
      <c r="V183" s="18">
        <v>2007</v>
      </c>
      <c r="W183" s="6" t="s">
        <v>1602</v>
      </c>
      <c r="X183" s="6" t="s">
        <v>1608</v>
      </c>
      <c r="Y183" s="18">
        <v>2008</v>
      </c>
      <c r="Z183" s="6" t="s">
        <v>1602</v>
      </c>
      <c r="AA183" s="6" t="s">
        <v>1609</v>
      </c>
      <c r="AB183" s="18">
        <v>2099</v>
      </c>
      <c r="AC183" s="6" t="s">
        <v>1602</v>
      </c>
      <c r="AD183" s="6" t="s">
        <v>28</v>
      </c>
      <c r="AE183" s="18">
        <v>15002</v>
      </c>
      <c r="AF183" s="6" t="s">
        <v>1610</v>
      </c>
      <c r="AG183" s="6" t="s">
        <v>1602</v>
      </c>
      <c r="AH183" s="18">
        <v>15003</v>
      </c>
      <c r="AI183" s="6" t="s">
        <v>1610</v>
      </c>
      <c r="AJ183" s="6" t="s">
        <v>1611</v>
      </c>
      <c r="AK183" s="6"/>
      <c r="AN183" s="6"/>
      <c r="AQ183" s="6"/>
    </row>
    <row r="184" spans="1:46">
      <c r="A184" s="8">
        <v>300002420</v>
      </c>
      <c r="B184" s="9">
        <v>299</v>
      </c>
      <c r="C184" s="10" t="s">
        <v>395</v>
      </c>
      <c r="D184" s="9" t="s">
        <v>396</v>
      </c>
      <c r="E184" s="10" t="s">
        <v>397</v>
      </c>
      <c r="F184" s="19" t="s">
        <v>83</v>
      </c>
      <c r="G184" s="18">
        <v>7002</v>
      </c>
      <c r="H184" s="6" t="s">
        <v>1620</v>
      </c>
      <c r="I184" s="6" t="s">
        <v>1622</v>
      </c>
      <c r="J184" s="18">
        <v>7003</v>
      </c>
      <c r="K184" s="6" t="s">
        <v>1620</v>
      </c>
      <c r="L184" s="6" t="s">
        <v>1863</v>
      </c>
      <c r="M184" s="6"/>
      <c r="P184" s="6"/>
      <c r="S184" s="6"/>
      <c r="Y184" s="6"/>
      <c r="AB184" s="6"/>
      <c r="AE184" s="6"/>
    </row>
    <row r="185" spans="1:46">
      <c r="A185" s="8">
        <v>300000632</v>
      </c>
      <c r="B185" s="9">
        <v>302</v>
      </c>
      <c r="C185" s="10" t="s">
        <v>398</v>
      </c>
      <c r="D185" s="9" t="s">
        <v>399</v>
      </c>
      <c r="E185" s="10" t="s">
        <v>400</v>
      </c>
      <c r="F185" s="19" t="s">
        <v>27</v>
      </c>
      <c r="G185" s="18">
        <v>2002</v>
      </c>
      <c r="H185" s="6" t="s">
        <v>1602</v>
      </c>
      <c r="I185" s="6" t="s">
        <v>1604</v>
      </c>
      <c r="J185" s="18">
        <v>2003</v>
      </c>
      <c r="K185" s="6" t="s">
        <v>1602</v>
      </c>
      <c r="L185" s="6" t="s">
        <v>1619</v>
      </c>
      <c r="M185" s="18">
        <v>2004</v>
      </c>
      <c r="N185" s="6" t="s">
        <v>1602</v>
      </c>
      <c r="O185" s="6" t="s">
        <v>1605</v>
      </c>
      <c r="P185" s="18">
        <v>2005</v>
      </c>
      <c r="Q185" s="6" t="s">
        <v>1602</v>
      </c>
      <c r="R185" s="6" t="s">
        <v>1606</v>
      </c>
      <c r="S185" s="18">
        <v>2099</v>
      </c>
      <c r="T185" s="6" t="s">
        <v>1602</v>
      </c>
      <c r="U185" s="6" t="s">
        <v>28</v>
      </c>
      <c r="V185" s="18">
        <v>4099</v>
      </c>
      <c r="W185" s="6" t="s">
        <v>1626</v>
      </c>
      <c r="X185" s="6" t="s">
        <v>28</v>
      </c>
      <c r="Y185" s="18">
        <v>5002</v>
      </c>
      <c r="Z185" s="6" t="s">
        <v>1671</v>
      </c>
      <c r="AA185" s="6" t="s">
        <v>1722</v>
      </c>
      <c r="AB185" s="18">
        <v>6001</v>
      </c>
      <c r="AC185" s="6" t="s">
        <v>1656</v>
      </c>
      <c r="AD185" s="6" t="s">
        <v>1657</v>
      </c>
      <c r="AE185" s="18">
        <v>6002</v>
      </c>
      <c r="AF185" s="6" t="s">
        <v>1656</v>
      </c>
      <c r="AG185" s="6" t="s">
        <v>1658</v>
      </c>
      <c r="AH185" s="18">
        <v>6003</v>
      </c>
      <c r="AI185" s="6" t="s">
        <v>1656</v>
      </c>
      <c r="AJ185" s="6" t="s">
        <v>1659</v>
      </c>
      <c r="AK185" s="18">
        <v>6099</v>
      </c>
      <c r="AL185" s="6" t="s">
        <v>1656</v>
      </c>
      <c r="AM185" s="6" t="s">
        <v>28</v>
      </c>
      <c r="AN185" s="6"/>
      <c r="AQ185" s="6"/>
      <c r="AT185" s="6"/>
    </row>
    <row r="186" spans="1:46">
      <c r="A186" s="8">
        <v>300001503</v>
      </c>
      <c r="B186" s="9">
        <v>303</v>
      </c>
      <c r="C186" s="10" t="s">
        <v>401</v>
      </c>
      <c r="D186" s="9" t="s">
        <v>402</v>
      </c>
      <c r="E186" s="10" t="s">
        <v>403</v>
      </c>
      <c r="F186" s="19" t="s">
        <v>27</v>
      </c>
      <c r="G186" s="18">
        <v>3004</v>
      </c>
      <c r="H186" s="6" t="s">
        <v>1652</v>
      </c>
      <c r="I186" s="6" t="s">
        <v>1653</v>
      </c>
      <c r="J186" s="18">
        <v>3005</v>
      </c>
      <c r="K186" s="6" t="s">
        <v>1652</v>
      </c>
      <c r="L186" s="6" t="s">
        <v>1726</v>
      </c>
      <c r="M186" s="18">
        <v>3006</v>
      </c>
      <c r="N186" s="6" t="s">
        <v>1652</v>
      </c>
      <c r="O186" s="6" t="s">
        <v>1654</v>
      </c>
      <c r="P186" s="18">
        <v>3099</v>
      </c>
      <c r="Q186" s="6" t="s">
        <v>1652</v>
      </c>
      <c r="R186" s="6" t="s">
        <v>28</v>
      </c>
      <c r="S186" s="6"/>
      <c r="V186" s="6"/>
      <c r="Y186" s="6"/>
      <c r="AH186" s="6"/>
      <c r="AK186" s="6"/>
      <c r="AN186" s="6"/>
    </row>
    <row r="187" spans="1:46">
      <c r="A187" s="8">
        <v>300001616</v>
      </c>
      <c r="B187" s="9">
        <v>304</v>
      </c>
      <c r="C187" s="10" t="s">
        <v>404</v>
      </c>
      <c r="D187" s="9" t="s">
        <v>1874</v>
      </c>
      <c r="E187" s="10" t="s">
        <v>405</v>
      </c>
      <c r="F187" s="19" t="s">
        <v>39</v>
      </c>
      <c r="G187" s="18">
        <v>4007</v>
      </c>
      <c r="H187" s="6" t="s">
        <v>1626</v>
      </c>
      <c r="I187" s="6" t="s">
        <v>1875</v>
      </c>
      <c r="J187" s="18">
        <v>6003</v>
      </c>
      <c r="K187" s="6" t="s">
        <v>1656</v>
      </c>
      <c r="L187" s="6" t="s">
        <v>1659</v>
      </c>
      <c r="M187" s="18">
        <v>11001</v>
      </c>
      <c r="N187" s="6" t="s">
        <v>1630</v>
      </c>
      <c r="O187" s="6" t="s">
        <v>1662</v>
      </c>
      <c r="P187" s="18">
        <v>12099</v>
      </c>
      <c r="Q187" s="6" t="s">
        <v>1669</v>
      </c>
      <c r="R187" s="6" t="s">
        <v>28</v>
      </c>
      <c r="S187" s="18">
        <v>15099</v>
      </c>
      <c r="T187" s="6" t="s">
        <v>1610</v>
      </c>
      <c r="U187" s="6" t="s">
        <v>28</v>
      </c>
      <c r="V187" s="6"/>
      <c r="Y187" s="6"/>
      <c r="AB187" s="6"/>
    </row>
    <row r="188" spans="1:46">
      <c r="A188" s="8">
        <v>300002374</v>
      </c>
      <c r="B188" s="9">
        <v>307</v>
      </c>
      <c r="C188" s="10" t="s">
        <v>1876</v>
      </c>
      <c r="D188" s="9" t="s">
        <v>1877</v>
      </c>
      <c r="E188" s="10" t="s">
        <v>1878</v>
      </c>
      <c r="F188" s="19" t="s">
        <v>39</v>
      </c>
      <c r="G188" s="18">
        <v>3001</v>
      </c>
      <c r="H188" s="6" t="s">
        <v>1652</v>
      </c>
      <c r="I188" s="6" t="s">
        <v>1699</v>
      </c>
      <c r="J188" s="18">
        <v>15004</v>
      </c>
      <c r="K188" s="6" t="s">
        <v>1610</v>
      </c>
      <c r="L188" s="6" t="s">
        <v>1652</v>
      </c>
      <c r="M188" s="6"/>
      <c r="P188" s="6"/>
      <c r="S188" s="6"/>
    </row>
    <row r="189" spans="1:46">
      <c r="A189" s="8">
        <v>300002642</v>
      </c>
      <c r="B189" s="9">
        <v>308</v>
      </c>
      <c r="C189" s="10" t="s">
        <v>406</v>
      </c>
      <c r="D189" s="9" t="s">
        <v>407</v>
      </c>
      <c r="E189" s="10" t="s">
        <v>408</v>
      </c>
      <c r="F189" s="19" t="s">
        <v>39</v>
      </c>
      <c r="G189" s="18">
        <v>2007</v>
      </c>
      <c r="H189" s="6" t="s">
        <v>1602</v>
      </c>
      <c r="I189" s="6" t="s">
        <v>1608</v>
      </c>
      <c r="J189" s="18">
        <v>2008</v>
      </c>
      <c r="K189" s="6" t="s">
        <v>1602</v>
      </c>
      <c r="L189" s="6" t="s">
        <v>1609</v>
      </c>
      <c r="M189" s="18">
        <v>15003</v>
      </c>
      <c r="N189" s="6" t="s">
        <v>1610</v>
      </c>
      <c r="O189" s="6" t="s">
        <v>1611</v>
      </c>
      <c r="P189" s="6"/>
      <c r="S189" s="6"/>
      <c r="V189" s="6"/>
      <c r="Y189" s="6"/>
    </row>
    <row r="190" spans="1:46">
      <c r="A190" s="8">
        <v>300002815</v>
      </c>
      <c r="B190" s="9">
        <v>309</v>
      </c>
      <c r="C190" s="10" t="s">
        <v>409</v>
      </c>
      <c r="D190" s="9" t="s">
        <v>410</v>
      </c>
      <c r="E190" s="10" t="s">
        <v>411</v>
      </c>
      <c r="F190" s="19" t="s">
        <v>39</v>
      </c>
      <c r="G190" s="18">
        <v>2008</v>
      </c>
      <c r="H190" s="6" t="s">
        <v>1602</v>
      </c>
      <c r="I190" s="6" t="s">
        <v>1609</v>
      </c>
      <c r="J190" s="18">
        <v>3001</v>
      </c>
      <c r="K190" s="6" t="s">
        <v>1652</v>
      </c>
      <c r="L190" s="6" t="s">
        <v>1699</v>
      </c>
      <c r="M190" s="18">
        <v>3006</v>
      </c>
      <c r="N190" s="6" t="s">
        <v>1652</v>
      </c>
      <c r="O190" s="6" t="s">
        <v>1654</v>
      </c>
      <c r="P190" s="18">
        <v>8002</v>
      </c>
      <c r="Q190" s="6" t="s">
        <v>1625</v>
      </c>
      <c r="R190" s="6" t="s">
        <v>1638</v>
      </c>
      <c r="S190" s="18">
        <v>14001</v>
      </c>
      <c r="T190" s="6" t="s">
        <v>1640</v>
      </c>
      <c r="U190" s="6" t="s">
        <v>1641</v>
      </c>
      <c r="V190" s="6"/>
      <c r="Y190" s="6"/>
      <c r="AB190" s="6"/>
    </row>
    <row r="191" spans="1:46">
      <c r="A191" s="8">
        <v>300002223</v>
      </c>
      <c r="B191" s="9">
        <v>310</v>
      </c>
      <c r="C191" s="10" t="s">
        <v>412</v>
      </c>
      <c r="D191" s="9" t="s">
        <v>413</v>
      </c>
      <c r="E191" s="10" t="s">
        <v>414</v>
      </c>
      <c r="F191" s="19" t="s">
        <v>39</v>
      </c>
      <c r="G191" s="18">
        <v>3001</v>
      </c>
      <c r="H191" s="6" t="s">
        <v>1652</v>
      </c>
      <c r="I191" s="6" t="s">
        <v>1699</v>
      </c>
      <c r="J191" s="6"/>
      <c r="M191" s="6"/>
      <c r="P191" s="6"/>
      <c r="Y191" s="6"/>
      <c r="AB191" s="6"/>
      <c r="AE191" s="6"/>
    </row>
    <row r="192" spans="1:46">
      <c r="A192" s="8">
        <v>300001623</v>
      </c>
      <c r="B192" s="9">
        <v>311</v>
      </c>
      <c r="C192" s="10" t="s">
        <v>415</v>
      </c>
      <c r="D192" s="9" t="s">
        <v>1879</v>
      </c>
      <c r="E192" s="10" t="s">
        <v>416</v>
      </c>
      <c r="F192" s="19" t="s">
        <v>35</v>
      </c>
      <c r="G192" s="18">
        <v>6002</v>
      </c>
      <c r="H192" s="6" t="s">
        <v>1656</v>
      </c>
      <c r="I192" s="6" t="s">
        <v>1658</v>
      </c>
      <c r="J192" s="18">
        <v>8006</v>
      </c>
      <c r="K192" s="6" t="s">
        <v>1625</v>
      </c>
      <c r="L192" s="6" t="s">
        <v>1751</v>
      </c>
      <c r="M192" s="18">
        <v>8007</v>
      </c>
      <c r="N192" s="6" t="s">
        <v>1625</v>
      </c>
      <c r="O192" s="6" t="s">
        <v>1639</v>
      </c>
      <c r="P192" s="18">
        <v>15008</v>
      </c>
      <c r="Q192" s="6" t="s">
        <v>1610</v>
      </c>
      <c r="R192" s="6" t="s">
        <v>1645</v>
      </c>
      <c r="S192" s="6"/>
      <c r="V192" s="6"/>
      <c r="Y192" s="6"/>
      <c r="AB192" s="6"/>
    </row>
    <row r="193" spans="1:46">
      <c r="A193" s="8">
        <v>300000080</v>
      </c>
      <c r="B193" s="9">
        <v>312</v>
      </c>
      <c r="C193" s="10" t="s">
        <v>1880</v>
      </c>
      <c r="D193" s="9" t="s">
        <v>1881</v>
      </c>
      <c r="E193" s="10" t="s">
        <v>1882</v>
      </c>
      <c r="F193" s="19" t="s">
        <v>27</v>
      </c>
      <c r="G193" s="18">
        <v>2001</v>
      </c>
      <c r="H193" s="6" t="s">
        <v>1602</v>
      </c>
      <c r="I193" s="6" t="s">
        <v>1603</v>
      </c>
      <c r="J193" s="6"/>
      <c r="M193" s="6"/>
      <c r="P193" s="6"/>
    </row>
    <row r="194" spans="1:46">
      <c r="A194" s="8">
        <v>300000437</v>
      </c>
      <c r="B194" s="9">
        <v>313</v>
      </c>
      <c r="C194" s="10" t="s">
        <v>417</v>
      </c>
      <c r="D194" s="9" t="s">
        <v>418</v>
      </c>
      <c r="E194" s="10" t="s">
        <v>419</v>
      </c>
      <c r="F194" s="19" t="s">
        <v>39</v>
      </c>
      <c r="G194" s="18">
        <v>2002</v>
      </c>
      <c r="H194" s="6" t="s">
        <v>1602</v>
      </c>
      <c r="I194" s="6" t="s">
        <v>1604</v>
      </c>
      <c r="J194" s="18">
        <v>2006</v>
      </c>
      <c r="K194" s="6" t="s">
        <v>1602</v>
      </c>
      <c r="L194" s="6" t="s">
        <v>1607</v>
      </c>
      <c r="M194" s="18">
        <v>2007</v>
      </c>
      <c r="N194" s="6" t="s">
        <v>1602</v>
      </c>
      <c r="O194" s="6" t="s">
        <v>1608</v>
      </c>
      <c r="P194" s="18">
        <v>2008</v>
      </c>
      <c r="Q194" s="6" t="s">
        <v>1602</v>
      </c>
      <c r="R194" s="6" t="s">
        <v>1609</v>
      </c>
      <c r="S194" s="18">
        <v>2099</v>
      </c>
      <c r="T194" s="6" t="s">
        <v>1602</v>
      </c>
      <c r="U194" s="6" t="s">
        <v>28</v>
      </c>
      <c r="V194" s="18">
        <v>4003</v>
      </c>
      <c r="W194" s="6" t="s">
        <v>1626</v>
      </c>
      <c r="X194" s="6" t="s">
        <v>1627</v>
      </c>
      <c r="Y194" s="18">
        <v>4099</v>
      </c>
      <c r="Z194" s="6" t="s">
        <v>1626</v>
      </c>
      <c r="AA194" s="6" t="s">
        <v>28</v>
      </c>
      <c r="AB194" s="18">
        <v>15002</v>
      </c>
      <c r="AC194" s="6" t="s">
        <v>1610</v>
      </c>
      <c r="AD194" s="6" t="s">
        <v>1602</v>
      </c>
      <c r="AE194" s="18">
        <v>15003</v>
      </c>
      <c r="AF194" s="6" t="s">
        <v>1610</v>
      </c>
      <c r="AG194" s="6" t="s">
        <v>1611</v>
      </c>
      <c r="AH194" s="6"/>
      <c r="AK194" s="6"/>
      <c r="AN194" s="6"/>
    </row>
    <row r="195" spans="1:46">
      <c r="A195" s="8">
        <v>300000505</v>
      </c>
      <c r="B195" s="9">
        <v>315</v>
      </c>
      <c r="C195" s="10" t="s">
        <v>420</v>
      </c>
      <c r="D195" s="9" t="s">
        <v>421</v>
      </c>
      <c r="E195" s="10" t="s">
        <v>422</v>
      </c>
      <c r="F195" s="19" t="s">
        <v>39</v>
      </c>
      <c r="G195" s="18">
        <v>2003</v>
      </c>
      <c r="H195" s="6" t="s">
        <v>1602</v>
      </c>
      <c r="I195" s="6" t="s">
        <v>1619</v>
      </c>
      <c r="J195" s="18">
        <v>2005</v>
      </c>
      <c r="K195" s="6" t="s">
        <v>1602</v>
      </c>
      <c r="L195" s="6" t="s">
        <v>1606</v>
      </c>
      <c r="M195" s="18">
        <v>2006</v>
      </c>
      <c r="N195" s="6" t="s">
        <v>1602</v>
      </c>
      <c r="O195" s="6" t="s">
        <v>1607</v>
      </c>
      <c r="P195" s="18">
        <v>2099</v>
      </c>
      <c r="Q195" s="6" t="s">
        <v>1602</v>
      </c>
      <c r="R195" s="6" t="s">
        <v>28</v>
      </c>
      <c r="S195" s="18">
        <v>3006</v>
      </c>
      <c r="T195" s="6" t="s">
        <v>1652</v>
      </c>
      <c r="U195" s="6" t="s">
        <v>1654</v>
      </c>
      <c r="V195" s="18">
        <v>4007</v>
      </c>
      <c r="W195" s="6" t="s">
        <v>1626</v>
      </c>
      <c r="X195" s="6" t="s">
        <v>1875</v>
      </c>
      <c r="Y195" s="6"/>
      <c r="AB195" s="6"/>
      <c r="AE195" s="6"/>
    </row>
    <row r="196" spans="1:46">
      <c r="A196" s="8">
        <v>300001187</v>
      </c>
      <c r="B196" s="9">
        <v>317</v>
      </c>
      <c r="C196" s="10" t="s">
        <v>423</v>
      </c>
      <c r="D196" s="9" t="s">
        <v>424</v>
      </c>
      <c r="E196" s="10" t="s">
        <v>425</v>
      </c>
      <c r="F196" s="19" t="s">
        <v>27</v>
      </c>
      <c r="G196" s="18">
        <v>2001</v>
      </c>
      <c r="H196" s="6" t="s">
        <v>1602</v>
      </c>
      <c r="I196" s="6" t="s">
        <v>1603</v>
      </c>
      <c r="J196" s="18">
        <v>2002</v>
      </c>
      <c r="K196" s="6" t="s">
        <v>1602</v>
      </c>
      <c r="L196" s="6" t="s">
        <v>1604</v>
      </c>
      <c r="M196" s="18">
        <v>2003</v>
      </c>
      <c r="N196" s="6" t="s">
        <v>1602</v>
      </c>
      <c r="O196" s="6" t="s">
        <v>1619</v>
      </c>
      <c r="P196" s="18">
        <v>2004</v>
      </c>
      <c r="Q196" s="6" t="s">
        <v>1602</v>
      </c>
      <c r="R196" s="6" t="s">
        <v>1605</v>
      </c>
      <c r="S196" s="18">
        <v>2006</v>
      </c>
      <c r="T196" s="6" t="s">
        <v>1602</v>
      </c>
      <c r="U196" s="6" t="s">
        <v>1607</v>
      </c>
      <c r="V196" s="18">
        <v>2007</v>
      </c>
      <c r="W196" s="6" t="s">
        <v>1602</v>
      </c>
      <c r="X196" s="6" t="s">
        <v>1608</v>
      </c>
      <c r="Y196" s="18">
        <v>2008</v>
      </c>
      <c r="Z196" s="6" t="s">
        <v>1602</v>
      </c>
      <c r="AA196" s="6" t="s">
        <v>1609</v>
      </c>
      <c r="AB196" s="18">
        <v>2099</v>
      </c>
      <c r="AC196" s="6" t="s">
        <v>1602</v>
      </c>
      <c r="AD196" s="6" t="s">
        <v>28</v>
      </c>
      <c r="AE196" s="6"/>
      <c r="AH196" s="6"/>
      <c r="AK196" s="6"/>
      <c r="AN196" s="6"/>
      <c r="AQ196" s="6"/>
    </row>
    <row r="197" spans="1:46">
      <c r="A197" s="8">
        <v>300002165</v>
      </c>
      <c r="B197" s="9">
        <v>318</v>
      </c>
      <c r="C197" s="10" t="s">
        <v>426</v>
      </c>
      <c r="D197" s="9" t="s">
        <v>427</v>
      </c>
      <c r="E197" s="10" t="s">
        <v>428</v>
      </c>
      <c r="F197" s="19" t="s">
        <v>27</v>
      </c>
      <c r="G197" s="18">
        <v>8003</v>
      </c>
      <c r="H197" s="6" t="s">
        <v>1625</v>
      </c>
      <c r="I197" s="6" t="s">
        <v>1745</v>
      </c>
      <c r="J197" s="6"/>
      <c r="M197" s="6"/>
      <c r="P197" s="6"/>
      <c r="AH197" s="6"/>
      <c r="AK197" s="6"/>
      <c r="AN197" s="6"/>
    </row>
    <row r="198" spans="1:46">
      <c r="A198" s="8">
        <v>300001619</v>
      </c>
      <c r="B198" s="9">
        <v>320</v>
      </c>
      <c r="C198" s="10" t="s">
        <v>429</v>
      </c>
      <c r="D198" s="9" t="s">
        <v>1883</v>
      </c>
      <c r="E198" s="10" t="s">
        <v>430</v>
      </c>
      <c r="F198" s="19" t="s">
        <v>27</v>
      </c>
      <c r="G198" s="18">
        <v>5008</v>
      </c>
      <c r="H198" s="6" t="s">
        <v>1671</v>
      </c>
      <c r="I198" s="6" t="s">
        <v>1864</v>
      </c>
      <c r="J198" s="6"/>
      <c r="M198" s="6"/>
      <c r="P198" s="6"/>
      <c r="S198" s="6"/>
    </row>
    <row r="199" spans="1:46">
      <c r="A199" s="8">
        <v>300002863</v>
      </c>
      <c r="B199" s="9">
        <v>323</v>
      </c>
      <c r="C199" s="10" t="s">
        <v>431</v>
      </c>
      <c r="D199" s="9" t="s">
        <v>432</v>
      </c>
      <c r="E199" s="10" t="s">
        <v>433</v>
      </c>
      <c r="F199" s="19" t="s">
        <v>39</v>
      </c>
      <c r="G199" s="18">
        <v>2002</v>
      </c>
      <c r="H199" s="6" t="s">
        <v>1602</v>
      </c>
      <c r="I199" s="6" t="s">
        <v>1604</v>
      </c>
      <c r="J199" s="18">
        <v>2004</v>
      </c>
      <c r="K199" s="6" t="s">
        <v>1602</v>
      </c>
      <c r="L199" s="6" t="s">
        <v>1605</v>
      </c>
      <c r="M199" s="18">
        <v>2005</v>
      </c>
      <c r="N199" s="6" t="s">
        <v>1602</v>
      </c>
      <c r="O199" s="6" t="s">
        <v>1606</v>
      </c>
      <c r="P199" s="18">
        <v>2006</v>
      </c>
      <c r="Q199" s="6" t="s">
        <v>1602</v>
      </c>
      <c r="R199" s="6" t="s">
        <v>1607</v>
      </c>
      <c r="S199" s="18">
        <v>2007</v>
      </c>
      <c r="T199" s="6" t="s">
        <v>1602</v>
      </c>
      <c r="U199" s="6" t="s">
        <v>1608</v>
      </c>
      <c r="V199" s="18">
        <v>2008</v>
      </c>
      <c r="W199" s="6" t="s">
        <v>1602</v>
      </c>
      <c r="X199" s="6" t="s">
        <v>1609</v>
      </c>
      <c r="Y199" s="18">
        <v>2099</v>
      </c>
      <c r="Z199" s="6" t="s">
        <v>1602</v>
      </c>
      <c r="AA199" s="6" t="s">
        <v>28</v>
      </c>
      <c r="AB199" s="18">
        <v>3005</v>
      </c>
      <c r="AC199" s="6" t="s">
        <v>1652</v>
      </c>
      <c r="AD199" s="6" t="s">
        <v>1726</v>
      </c>
      <c r="AE199" s="18">
        <v>4099</v>
      </c>
      <c r="AF199" s="6" t="s">
        <v>1626</v>
      </c>
      <c r="AG199" s="6" t="s">
        <v>28</v>
      </c>
      <c r="AH199" s="6"/>
      <c r="AK199" s="6"/>
      <c r="AN199" s="6"/>
    </row>
    <row r="200" spans="1:46">
      <c r="A200" s="8">
        <v>300001777</v>
      </c>
      <c r="B200" s="9">
        <v>324</v>
      </c>
      <c r="C200" s="10" t="s">
        <v>1884</v>
      </c>
      <c r="D200" s="9" t="s">
        <v>1885</v>
      </c>
      <c r="E200" s="10" t="s">
        <v>1886</v>
      </c>
      <c r="F200" s="19" t="s">
        <v>83</v>
      </c>
      <c r="G200" s="18">
        <v>13004</v>
      </c>
      <c r="H200" s="6" t="s">
        <v>1631</v>
      </c>
      <c r="I200" s="6" t="s">
        <v>1633</v>
      </c>
      <c r="J200" s="6"/>
      <c r="M200" s="6"/>
      <c r="P200" s="6"/>
      <c r="S200" s="6"/>
      <c r="V200" s="6"/>
      <c r="Y200" s="6"/>
    </row>
    <row r="201" spans="1:46">
      <c r="A201" s="8">
        <v>300001783</v>
      </c>
      <c r="B201" s="9">
        <v>325</v>
      </c>
      <c r="C201" s="10" t="s">
        <v>1887</v>
      </c>
      <c r="D201" s="9" t="s">
        <v>1888</v>
      </c>
      <c r="E201" s="10" t="s">
        <v>1889</v>
      </c>
      <c r="F201" s="19" t="s">
        <v>35</v>
      </c>
      <c r="G201" s="18">
        <v>4008</v>
      </c>
      <c r="H201" s="6" t="s">
        <v>1626</v>
      </c>
      <c r="I201" s="6" t="s">
        <v>1890</v>
      </c>
      <c r="J201" s="18">
        <v>13004</v>
      </c>
      <c r="K201" s="6" t="s">
        <v>1631</v>
      </c>
      <c r="L201" s="6" t="s">
        <v>1633</v>
      </c>
      <c r="M201" s="6"/>
      <c r="P201" s="6"/>
      <c r="S201" s="6"/>
    </row>
    <row r="202" spans="1:46">
      <c r="A202" s="8">
        <v>300000583</v>
      </c>
      <c r="B202" s="9">
        <v>326</v>
      </c>
      <c r="C202" s="10" t="s">
        <v>434</v>
      </c>
      <c r="D202" s="9" t="s">
        <v>435</v>
      </c>
      <c r="E202" s="10" t="s">
        <v>436</v>
      </c>
      <c r="F202" s="19" t="s">
        <v>39</v>
      </c>
      <c r="G202" s="18">
        <v>1001</v>
      </c>
      <c r="H202" s="6" t="s">
        <v>1615</v>
      </c>
      <c r="I202" s="6" t="s">
        <v>1688</v>
      </c>
      <c r="J202" s="18">
        <v>2007</v>
      </c>
      <c r="K202" s="6" t="s">
        <v>1602</v>
      </c>
      <c r="L202" s="6" t="s">
        <v>1608</v>
      </c>
      <c r="M202" s="18">
        <v>2008</v>
      </c>
      <c r="N202" s="6" t="s">
        <v>1602</v>
      </c>
      <c r="O202" s="6" t="s">
        <v>1609</v>
      </c>
      <c r="P202" s="18">
        <v>14002</v>
      </c>
      <c r="Q202" s="6" t="s">
        <v>1640</v>
      </c>
      <c r="R202" s="6" t="s">
        <v>1804</v>
      </c>
      <c r="S202" s="18">
        <v>15003</v>
      </c>
      <c r="T202" s="6" t="s">
        <v>1610</v>
      </c>
      <c r="U202" s="6" t="s">
        <v>1611</v>
      </c>
      <c r="V202" s="18">
        <v>15099</v>
      </c>
      <c r="W202" s="6" t="s">
        <v>1610</v>
      </c>
      <c r="X202" s="6" t="s">
        <v>28</v>
      </c>
      <c r="Y202" s="6"/>
      <c r="AB202" s="6"/>
      <c r="AE202" s="6"/>
      <c r="AH202" s="6"/>
    </row>
    <row r="203" spans="1:46">
      <c r="A203" s="8">
        <v>300000338</v>
      </c>
      <c r="B203" s="9">
        <v>327</v>
      </c>
      <c r="C203" s="10" t="s">
        <v>437</v>
      </c>
      <c r="D203" s="9" t="s">
        <v>438</v>
      </c>
      <c r="E203" s="10" t="s">
        <v>439</v>
      </c>
      <c r="F203" s="19" t="s">
        <v>39</v>
      </c>
      <c r="G203" s="18">
        <v>1001</v>
      </c>
      <c r="H203" s="6" t="s">
        <v>1615</v>
      </c>
      <c r="I203" s="6" t="s">
        <v>1688</v>
      </c>
      <c r="J203" s="18">
        <v>2007</v>
      </c>
      <c r="K203" s="6" t="s">
        <v>1602</v>
      </c>
      <c r="L203" s="6" t="s">
        <v>1608</v>
      </c>
      <c r="M203" s="18">
        <v>3001</v>
      </c>
      <c r="N203" s="6" t="s">
        <v>1652</v>
      </c>
      <c r="O203" s="6" t="s">
        <v>1699</v>
      </c>
      <c r="P203" s="18">
        <v>3003</v>
      </c>
      <c r="Q203" s="6" t="s">
        <v>1652</v>
      </c>
      <c r="R203" s="6" t="s">
        <v>1700</v>
      </c>
      <c r="S203" s="18">
        <v>3004</v>
      </c>
      <c r="T203" s="6" t="s">
        <v>1652</v>
      </c>
      <c r="U203" s="6" t="s">
        <v>1653</v>
      </c>
      <c r="V203" s="18">
        <v>5099</v>
      </c>
      <c r="W203" s="6" t="s">
        <v>1671</v>
      </c>
      <c r="X203" s="6" t="s">
        <v>28</v>
      </c>
      <c r="Y203" s="6"/>
      <c r="AB203" s="6"/>
      <c r="AE203" s="6"/>
      <c r="AH203" s="6"/>
    </row>
    <row r="204" spans="1:46">
      <c r="A204" s="8">
        <v>300002120</v>
      </c>
      <c r="B204" s="9">
        <v>327</v>
      </c>
      <c r="C204" s="10" t="s">
        <v>437</v>
      </c>
      <c r="D204" s="9" t="s">
        <v>438</v>
      </c>
      <c r="E204" s="10" t="s">
        <v>440</v>
      </c>
      <c r="F204" s="19" t="s">
        <v>39</v>
      </c>
      <c r="G204" s="18">
        <v>1001</v>
      </c>
      <c r="H204" s="6" t="s">
        <v>1615</v>
      </c>
      <c r="I204" s="6" t="s">
        <v>1688</v>
      </c>
      <c r="J204" s="18">
        <v>2007</v>
      </c>
      <c r="K204" s="6" t="s">
        <v>1602</v>
      </c>
      <c r="L204" s="6" t="s">
        <v>1608</v>
      </c>
      <c r="M204" s="18">
        <v>3001</v>
      </c>
      <c r="N204" s="6" t="s">
        <v>1652</v>
      </c>
      <c r="O204" s="6" t="s">
        <v>1699</v>
      </c>
      <c r="P204" s="18">
        <v>3003</v>
      </c>
      <c r="Q204" s="6" t="s">
        <v>1652</v>
      </c>
      <c r="R204" s="6" t="s">
        <v>1700</v>
      </c>
      <c r="S204" s="18">
        <v>3004</v>
      </c>
      <c r="T204" s="6" t="s">
        <v>1652</v>
      </c>
      <c r="U204" s="6" t="s">
        <v>1653</v>
      </c>
      <c r="V204" s="18">
        <v>5099</v>
      </c>
      <c r="W204" s="6" t="s">
        <v>1671</v>
      </c>
      <c r="X204" s="6" t="s">
        <v>28</v>
      </c>
      <c r="Y204" s="6"/>
      <c r="AB204" s="6"/>
      <c r="AE204" s="6"/>
      <c r="AN204" s="6"/>
      <c r="AQ204" s="6"/>
      <c r="AT204" s="6"/>
    </row>
    <row r="205" spans="1:46">
      <c r="A205" s="8">
        <v>300002103</v>
      </c>
      <c r="B205" s="9">
        <v>328</v>
      </c>
      <c r="C205" s="10" t="s">
        <v>1891</v>
      </c>
      <c r="D205" s="9" t="s">
        <v>1892</v>
      </c>
      <c r="E205" s="10" t="s">
        <v>1893</v>
      </c>
      <c r="F205" s="19" t="s">
        <v>83</v>
      </c>
      <c r="G205" s="18">
        <v>3001</v>
      </c>
      <c r="H205" s="6" t="s">
        <v>1652</v>
      </c>
      <c r="I205" s="6" t="s">
        <v>1699</v>
      </c>
      <c r="J205" s="18">
        <v>3002</v>
      </c>
      <c r="K205" s="6" t="s">
        <v>1652</v>
      </c>
      <c r="L205" s="6" t="s">
        <v>1786</v>
      </c>
      <c r="M205" s="18">
        <v>10005</v>
      </c>
      <c r="N205" s="6" t="s">
        <v>1660</v>
      </c>
      <c r="O205" s="6" t="s">
        <v>1679</v>
      </c>
      <c r="P205" s="6"/>
      <c r="S205" s="6"/>
      <c r="V205" s="6"/>
    </row>
    <row r="206" spans="1:46">
      <c r="A206" s="8">
        <v>300001299</v>
      </c>
      <c r="B206" s="9">
        <v>329</v>
      </c>
      <c r="C206" s="10" t="s">
        <v>441</v>
      </c>
      <c r="D206" s="9" t="s">
        <v>442</v>
      </c>
      <c r="E206" s="10" t="s">
        <v>443</v>
      </c>
      <c r="F206" s="19" t="s">
        <v>39</v>
      </c>
      <c r="G206" s="18">
        <v>7004</v>
      </c>
      <c r="H206" s="6" t="s">
        <v>1620</v>
      </c>
      <c r="I206" s="6" t="s">
        <v>1711</v>
      </c>
      <c r="J206" s="18">
        <v>7005</v>
      </c>
      <c r="K206" s="6" t="s">
        <v>1620</v>
      </c>
      <c r="L206" s="6" t="s">
        <v>1623</v>
      </c>
      <c r="M206" s="18">
        <v>7006</v>
      </c>
      <c r="N206" s="6" t="s">
        <v>1620</v>
      </c>
      <c r="O206" s="6" t="s">
        <v>1624</v>
      </c>
      <c r="P206" s="18">
        <v>7099</v>
      </c>
      <c r="Q206" s="6" t="s">
        <v>1620</v>
      </c>
      <c r="R206" s="6" t="s">
        <v>28</v>
      </c>
      <c r="S206" s="18">
        <v>8003</v>
      </c>
      <c r="T206" s="6" t="s">
        <v>1625</v>
      </c>
      <c r="U206" s="6" t="s">
        <v>1745</v>
      </c>
      <c r="V206" s="6"/>
      <c r="Y206" s="6"/>
      <c r="AB206" s="6"/>
    </row>
    <row r="207" spans="1:46">
      <c r="A207" s="8">
        <v>300001376</v>
      </c>
      <c r="B207" s="9">
        <v>330</v>
      </c>
      <c r="C207" s="10" t="s">
        <v>444</v>
      </c>
      <c r="D207" s="9" t="s">
        <v>445</v>
      </c>
      <c r="E207" s="10" t="s">
        <v>446</v>
      </c>
      <c r="F207" s="19" t="s">
        <v>39</v>
      </c>
      <c r="G207" s="18">
        <v>2008</v>
      </c>
      <c r="H207" s="6" t="s">
        <v>1602</v>
      </c>
      <c r="I207" s="6" t="s">
        <v>1609</v>
      </c>
      <c r="J207" s="18">
        <v>7001</v>
      </c>
      <c r="K207" s="6" t="s">
        <v>1620</v>
      </c>
      <c r="L207" s="6" t="s">
        <v>1621</v>
      </c>
      <c r="M207" s="18">
        <v>14001</v>
      </c>
      <c r="N207" s="6" t="s">
        <v>1640</v>
      </c>
      <c r="O207" s="6" t="s">
        <v>1641</v>
      </c>
      <c r="P207" s="18">
        <v>14003</v>
      </c>
      <c r="Q207" s="6" t="s">
        <v>1640</v>
      </c>
      <c r="R207" s="6" t="s">
        <v>1696</v>
      </c>
      <c r="S207" s="6"/>
      <c r="V207" s="6"/>
      <c r="Y207" s="6"/>
      <c r="AB207" s="6"/>
      <c r="AE207" s="6"/>
    </row>
    <row r="208" spans="1:46">
      <c r="A208" s="8">
        <v>300002806</v>
      </c>
      <c r="B208" s="9">
        <v>331</v>
      </c>
      <c r="C208" s="10" t="s">
        <v>447</v>
      </c>
      <c r="D208" s="9" t="s">
        <v>448</v>
      </c>
      <c r="E208" s="10" t="s">
        <v>449</v>
      </c>
      <c r="F208" s="19" t="s">
        <v>39</v>
      </c>
      <c r="G208" s="18">
        <v>10004</v>
      </c>
      <c r="H208" s="6" t="s">
        <v>1660</v>
      </c>
      <c r="I208" s="6" t="s">
        <v>1661</v>
      </c>
      <c r="J208" s="6"/>
      <c r="M208" s="6"/>
      <c r="P208" s="6"/>
      <c r="V208" s="6"/>
      <c r="Y208" s="6"/>
      <c r="AB208" s="6"/>
    </row>
    <row r="209" spans="1:66">
      <c r="A209" s="8">
        <v>300002418</v>
      </c>
      <c r="B209" s="9">
        <v>333</v>
      </c>
      <c r="C209" s="10" t="s">
        <v>1894</v>
      </c>
      <c r="D209" s="9" t="s">
        <v>1895</v>
      </c>
      <c r="E209" s="10" t="s">
        <v>1896</v>
      </c>
      <c r="F209" s="19" t="s">
        <v>35</v>
      </c>
      <c r="G209" s="18">
        <v>4006</v>
      </c>
      <c r="H209" s="6" t="s">
        <v>1626</v>
      </c>
      <c r="I209" s="6" t="s">
        <v>1629</v>
      </c>
      <c r="J209" s="6"/>
      <c r="M209" s="6"/>
      <c r="P209" s="6"/>
      <c r="S209" s="6"/>
      <c r="V209" s="6"/>
    </row>
    <row r="210" spans="1:66">
      <c r="A210" s="8">
        <v>300001692</v>
      </c>
      <c r="B210" s="9">
        <v>334</v>
      </c>
      <c r="C210" s="10" t="s">
        <v>1897</v>
      </c>
      <c r="D210" s="9" t="s">
        <v>1898</v>
      </c>
      <c r="E210" s="10" t="s">
        <v>1899</v>
      </c>
      <c r="F210" s="19" t="s">
        <v>39</v>
      </c>
      <c r="G210" s="18">
        <v>1002</v>
      </c>
      <c r="H210" s="6" t="s">
        <v>1615</v>
      </c>
      <c r="I210" s="6" t="s">
        <v>1616</v>
      </c>
      <c r="J210" s="18">
        <v>1004</v>
      </c>
      <c r="K210" s="6" t="s">
        <v>1615</v>
      </c>
      <c r="L210" s="6" t="s">
        <v>1617</v>
      </c>
      <c r="M210" s="18">
        <v>2001</v>
      </c>
      <c r="N210" s="6" t="s">
        <v>1602</v>
      </c>
      <c r="O210" s="6" t="s">
        <v>1603</v>
      </c>
      <c r="P210" s="18">
        <v>4002</v>
      </c>
      <c r="Q210" s="6" t="s">
        <v>1626</v>
      </c>
      <c r="R210" s="6" t="s">
        <v>1655</v>
      </c>
      <c r="S210" s="18">
        <v>4003</v>
      </c>
      <c r="T210" s="6" t="s">
        <v>1626</v>
      </c>
      <c r="U210" s="6" t="s">
        <v>1627</v>
      </c>
      <c r="V210" s="18">
        <v>4005</v>
      </c>
      <c r="W210" s="6" t="s">
        <v>1626</v>
      </c>
      <c r="X210" s="6" t="s">
        <v>1644</v>
      </c>
      <c r="Y210" s="18">
        <v>6002</v>
      </c>
      <c r="Z210" s="6" t="s">
        <v>1656</v>
      </c>
      <c r="AA210" s="6" t="s">
        <v>1658</v>
      </c>
      <c r="AB210" s="18">
        <v>6003</v>
      </c>
      <c r="AC210" s="6" t="s">
        <v>1656</v>
      </c>
      <c r="AD210" s="6" t="s">
        <v>1659</v>
      </c>
      <c r="AE210" s="18">
        <v>8006</v>
      </c>
      <c r="AF210" s="6" t="s">
        <v>1625</v>
      </c>
      <c r="AG210" s="6" t="s">
        <v>1751</v>
      </c>
      <c r="AH210" s="18">
        <v>8007</v>
      </c>
      <c r="AI210" s="6" t="s">
        <v>1625</v>
      </c>
      <c r="AJ210" s="6" t="s">
        <v>1639</v>
      </c>
      <c r="AK210" s="18">
        <v>8008</v>
      </c>
      <c r="AL210" s="6" t="s">
        <v>1625</v>
      </c>
      <c r="AM210" s="6" t="s">
        <v>1693</v>
      </c>
      <c r="AN210" s="18">
        <v>9001</v>
      </c>
      <c r="AO210" s="6" t="s">
        <v>1676</v>
      </c>
      <c r="AP210" s="6" t="s">
        <v>1677</v>
      </c>
      <c r="AQ210" s="18">
        <v>9003</v>
      </c>
      <c r="AR210" s="6" t="s">
        <v>1676</v>
      </c>
      <c r="AS210" s="6" t="s">
        <v>1772</v>
      </c>
      <c r="AT210" s="18">
        <v>9004</v>
      </c>
      <c r="AU210" s="6" t="s">
        <v>1676</v>
      </c>
      <c r="AV210" s="6" t="s">
        <v>1678</v>
      </c>
      <c r="AW210" s="18">
        <v>10003</v>
      </c>
      <c r="AX210" s="6" t="s">
        <v>1660</v>
      </c>
      <c r="AY210" s="6" t="s">
        <v>1694</v>
      </c>
      <c r="AZ210" s="18">
        <v>10005</v>
      </c>
      <c r="BA210" s="6" t="s">
        <v>1660</v>
      </c>
      <c r="BB210" s="6" t="s">
        <v>1679</v>
      </c>
      <c r="BC210" s="18">
        <v>11001</v>
      </c>
      <c r="BD210" s="6" t="s">
        <v>1630</v>
      </c>
      <c r="BE210" s="6" t="s">
        <v>1662</v>
      </c>
      <c r="BF210" s="18">
        <v>12001</v>
      </c>
      <c r="BG210" s="6" t="s">
        <v>1669</v>
      </c>
      <c r="BH210" s="6" t="s">
        <v>1768</v>
      </c>
      <c r="BI210" s="18">
        <v>13004</v>
      </c>
      <c r="BJ210" s="6" t="s">
        <v>1631</v>
      </c>
      <c r="BK210" s="6" t="s">
        <v>1633</v>
      </c>
      <c r="BL210" s="18">
        <v>13005</v>
      </c>
      <c r="BM210" s="6" t="s">
        <v>1631</v>
      </c>
      <c r="BN210" s="6" t="s">
        <v>1634</v>
      </c>
    </row>
    <row r="211" spans="1:66">
      <c r="A211" s="8">
        <v>300001461</v>
      </c>
      <c r="B211" s="9">
        <v>335</v>
      </c>
      <c r="C211" s="10" t="s">
        <v>450</v>
      </c>
      <c r="D211" s="9" t="s">
        <v>451</v>
      </c>
      <c r="E211" s="10" t="s">
        <v>452</v>
      </c>
      <c r="F211" s="19" t="s">
        <v>83</v>
      </c>
      <c r="G211" s="18">
        <v>8003</v>
      </c>
      <c r="H211" s="6" t="s">
        <v>1625</v>
      </c>
      <c r="I211" s="6" t="s">
        <v>1745</v>
      </c>
      <c r="J211" s="18">
        <v>8004</v>
      </c>
      <c r="K211" s="6" t="s">
        <v>1625</v>
      </c>
      <c r="L211" s="6" t="s">
        <v>1682</v>
      </c>
      <c r="M211" s="18">
        <v>8005</v>
      </c>
      <c r="N211" s="6" t="s">
        <v>1625</v>
      </c>
      <c r="O211" s="6" t="s">
        <v>1747</v>
      </c>
      <c r="P211" s="18">
        <v>15007</v>
      </c>
      <c r="Q211" s="6" t="s">
        <v>1610</v>
      </c>
      <c r="R211" s="6" t="s">
        <v>1755</v>
      </c>
      <c r="S211" s="6"/>
      <c r="V211" s="6"/>
      <c r="Y211" s="6"/>
      <c r="AK211" s="6"/>
      <c r="AN211" s="6"/>
      <c r="AQ211" s="6"/>
    </row>
    <row r="212" spans="1:66">
      <c r="A212" s="8">
        <v>300000938</v>
      </c>
      <c r="B212" s="9">
        <v>336</v>
      </c>
      <c r="C212" s="10" t="s">
        <v>453</v>
      </c>
      <c r="D212" s="9" t="s">
        <v>1900</v>
      </c>
      <c r="E212" s="10" t="s">
        <v>454</v>
      </c>
      <c r="F212" s="19" t="s">
        <v>83</v>
      </c>
      <c r="G212" s="18">
        <v>14001</v>
      </c>
      <c r="H212" s="6" t="s">
        <v>1640</v>
      </c>
      <c r="I212" s="6" t="s">
        <v>1641</v>
      </c>
      <c r="J212" s="18">
        <v>14002</v>
      </c>
      <c r="K212" s="6" t="s">
        <v>1640</v>
      </c>
      <c r="L212" s="6" t="s">
        <v>1804</v>
      </c>
      <c r="M212" s="18">
        <v>14003</v>
      </c>
      <c r="N212" s="6" t="s">
        <v>1640</v>
      </c>
      <c r="O212" s="6" t="s">
        <v>1696</v>
      </c>
      <c r="P212" s="6"/>
      <c r="S212" s="6"/>
      <c r="V212" s="6"/>
      <c r="Y212" s="6"/>
      <c r="AB212" s="6"/>
    </row>
    <row r="213" spans="1:66">
      <c r="A213" s="8">
        <v>300000945</v>
      </c>
      <c r="B213" s="9">
        <v>337</v>
      </c>
      <c r="C213" s="10" t="s">
        <v>455</v>
      </c>
      <c r="D213" s="9" t="s">
        <v>456</v>
      </c>
      <c r="E213" s="10" t="s">
        <v>457</v>
      </c>
      <c r="F213" s="19" t="s">
        <v>35</v>
      </c>
      <c r="G213" s="18">
        <v>2001</v>
      </c>
      <c r="H213" s="6" t="s">
        <v>1602</v>
      </c>
      <c r="I213" s="6" t="s">
        <v>1603</v>
      </c>
      <c r="J213" s="18">
        <v>4004</v>
      </c>
      <c r="K213" s="6" t="s">
        <v>1626</v>
      </c>
      <c r="L213" s="6" t="s">
        <v>1628</v>
      </c>
      <c r="M213" s="18">
        <v>4005</v>
      </c>
      <c r="N213" s="6" t="s">
        <v>1626</v>
      </c>
      <c r="O213" s="6" t="s">
        <v>1644</v>
      </c>
      <c r="P213" s="18">
        <v>4008</v>
      </c>
      <c r="Q213" s="6" t="s">
        <v>1626</v>
      </c>
      <c r="R213" s="6" t="s">
        <v>1890</v>
      </c>
      <c r="S213" s="18">
        <v>4099</v>
      </c>
      <c r="T213" s="6" t="s">
        <v>1626</v>
      </c>
      <c r="U213" s="6" t="s">
        <v>28</v>
      </c>
      <c r="V213" s="18">
        <v>8007</v>
      </c>
      <c r="W213" s="6" t="s">
        <v>1625</v>
      </c>
      <c r="X213" s="6" t="s">
        <v>1639</v>
      </c>
      <c r="Y213" s="18">
        <v>13099</v>
      </c>
      <c r="Z213" s="6" t="s">
        <v>1631</v>
      </c>
      <c r="AA213" s="6" t="s">
        <v>28</v>
      </c>
      <c r="AB213" s="6"/>
      <c r="AE213" s="6"/>
      <c r="AH213" s="6"/>
      <c r="AT213" s="6"/>
      <c r="AW213" s="6"/>
      <c r="AZ213" s="6"/>
    </row>
    <row r="214" spans="1:66">
      <c r="A214" s="8">
        <v>300001601</v>
      </c>
      <c r="B214" s="9">
        <v>338</v>
      </c>
      <c r="C214" s="10" t="s">
        <v>1901</v>
      </c>
      <c r="D214" s="9" t="s">
        <v>1902</v>
      </c>
      <c r="E214" s="10" t="s">
        <v>1903</v>
      </c>
      <c r="F214" s="19" t="s">
        <v>39</v>
      </c>
      <c r="G214" s="18">
        <v>1002</v>
      </c>
      <c r="H214" s="6" t="s">
        <v>1615</v>
      </c>
      <c r="I214" s="6" t="s">
        <v>1616</v>
      </c>
      <c r="J214" s="6"/>
      <c r="M214" s="6"/>
      <c r="P214" s="6"/>
      <c r="V214" s="6"/>
      <c r="Y214" s="6"/>
      <c r="AB214" s="6"/>
      <c r="AE214" s="6"/>
    </row>
    <row r="215" spans="1:66">
      <c r="A215" s="8">
        <v>300002597</v>
      </c>
      <c r="B215" s="9">
        <v>339</v>
      </c>
      <c r="C215" s="10" t="s">
        <v>1904</v>
      </c>
      <c r="D215" s="9" t="s">
        <v>1905</v>
      </c>
      <c r="E215" s="10" t="s">
        <v>1906</v>
      </c>
      <c r="F215" s="19" t="s">
        <v>39</v>
      </c>
      <c r="G215" s="18">
        <v>2008</v>
      </c>
      <c r="H215" s="6" t="s">
        <v>1602</v>
      </c>
      <c r="I215" s="6" t="s">
        <v>1609</v>
      </c>
      <c r="J215" s="6"/>
      <c r="M215" s="6"/>
      <c r="P215" s="6"/>
      <c r="S215" s="6"/>
      <c r="V215" s="6"/>
    </row>
    <row r="216" spans="1:66">
      <c r="A216" s="8">
        <v>300002503</v>
      </c>
      <c r="B216" s="9">
        <v>341</v>
      </c>
      <c r="C216" s="10" t="s">
        <v>458</v>
      </c>
      <c r="D216" s="9" t="s">
        <v>459</v>
      </c>
      <c r="E216" s="10" t="s">
        <v>460</v>
      </c>
      <c r="F216" s="19" t="s">
        <v>39</v>
      </c>
      <c r="G216" s="18">
        <v>2099</v>
      </c>
      <c r="H216" s="6" t="s">
        <v>1602</v>
      </c>
      <c r="I216" s="6" t="s">
        <v>28</v>
      </c>
      <c r="J216" s="6"/>
      <c r="M216" s="6"/>
      <c r="P216" s="6"/>
      <c r="S216" s="6"/>
      <c r="V216" s="6"/>
    </row>
    <row r="217" spans="1:66">
      <c r="A217" s="8">
        <v>300002696</v>
      </c>
      <c r="B217" s="9">
        <v>342</v>
      </c>
      <c r="C217" s="10" t="s">
        <v>461</v>
      </c>
      <c r="D217" s="9" t="s">
        <v>462</v>
      </c>
      <c r="E217" s="10" t="s">
        <v>463</v>
      </c>
      <c r="F217" s="19" t="s">
        <v>39</v>
      </c>
      <c r="G217" s="18">
        <v>4009</v>
      </c>
      <c r="H217" s="6" t="s">
        <v>1626</v>
      </c>
      <c r="I217" s="6" t="s">
        <v>1665</v>
      </c>
      <c r="J217" s="6"/>
      <c r="M217" s="6"/>
      <c r="P217" s="6"/>
      <c r="AH217" s="6"/>
      <c r="AK217" s="6"/>
      <c r="AN217" s="6"/>
    </row>
    <row r="218" spans="1:66">
      <c r="A218" s="8">
        <v>300002864</v>
      </c>
      <c r="B218" s="9">
        <v>343</v>
      </c>
      <c r="C218" s="10" t="s">
        <v>464</v>
      </c>
      <c r="D218" s="9" t="s">
        <v>1907</v>
      </c>
      <c r="E218" s="10" t="s">
        <v>465</v>
      </c>
      <c r="F218" s="19" t="s">
        <v>39</v>
      </c>
      <c r="G218" s="18">
        <v>2099</v>
      </c>
      <c r="H218" s="6" t="s">
        <v>1602</v>
      </c>
      <c r="I218" s="6" t="s">
        <v>28</v>
      </c>
      <c r="J218" s="6"/>
      <c r="M218" s="6"/>
      <c r="P218" s="6"/>
      <c r="AE218" s="6"/>
      <c r="AH218" s="6"/>
      <c r="AK218" s="6"/>
    </row>
    <row r="219" spans="1:66">
      <c r="A219" s="8">
        <v>300001271</v>
      </c>
      <c r="B219" s="9">
        <v>344</v>
      </c>
      <c r="C219" s="10" t="s">
        <v>466</v>
      </c>
      <c r="D219" s="9" t="s">
        <v>467</v>
      </c>
      <c r="E219" s="10" t="s">
        <v>468</v>
      </c>
      <c r="F219" s="19" t="s">
        <v>35</v>
      </c>
      <c r="G219" s="18">
        <v>2099</v>
      </c>
      <c r="H219" s="6" t="s">
        <v>1602</v>
      </c>
      <c r="I219" s="6" t="s">
        <v>28</v>
      </c>
      <c r="J219" s="18">
        <v>5002</v>
      </c>
      <c r="K219" s="6" t="s">
        <v>1671</v>
      </c>
      <c r="L219" s="6" t="s">
        <v>1722</v>
      </c>
      <c r="M219" s="18">
        <v>6001</v>
      </c>
      <c r="N219" s="6" t="s">
        <v>1656</v>
      </c>
      <c r="O219" s="6" t="s">
        <v>1657</v>
      </c>
      <c r="P219" s="18">
        <v>6002</v>
      </c>
      <c r="Q219" s="6" t="s">
        <v>1656</v>
      </c>
      <c r="R219" s="6" t="s">
        <v>1658</v>
      </c>
      <c r="S219" s="18">
        <v>8003</v>
      </c>
      <c r="T219" s="6" t="s">
        <v>1625</v>
      </c>
      <c r="U219" s="6" t="s">
        <v>1745</v>
      </c>
      <c r="V219" s="18">
        <v>8004</v>
      </c>
      <c r="W219" s="6" t="s">
        <v>1625</v>
      </c>
      <c r="X219" s="6" t="s">
        <v>1682</v>
      </c>
      <c r="Y219" s="6"/>
      <c r="AB219" s="6"/>
      <c r="AE219" s="6"/>
    </row>
    <row r="220" spans="1:66">
      <c r="A220" s="8">
        <v>300002007</v>
      </c>
      <c r="B220" s="9">
        <v>345</v>
      </c>
      <c r="C220" s="10" t="s">
        <v>469</v>
      </c>
      <c r="D220" s="9" t="s">
        <v>470</v>
      </c>
      <c r="E220" s="10" t="s">
        <v>471</v>
      </c>
      <c r="F220" s="19" t="s">
        <v>35</v>
      </c>
      <c r="G220" s="18">
        <v>2099</v>
      </c>
      <c r="H220" s="6" t="s">
        <v>1602</v>
      </c>
      <c r="I220" s="6" t="s">
        <v>28</v>
      </c>
      <c r="J220" s="18">
        <v>4099</v>
      </c>
      <c r="K220" s="6" t="s">
        <v>1626</v>
      </c>
      <c r="L220" s="6" t="s">
        <v>28</v>
      </c>
      <c r="M220" s="18">
        <v>11099</v>
      </c>
      <c r="N220" s="6" t="s">
        <v>1630</v>
      </c>
      <c r="O220" s="6" t="s">
        <v>28</v>
      </c>
      <c r="P220" s="6"/>
      <c r="S220" s="6"/>
      <c r="V220" s="6"/>
      <c r="Y220" s="6"/>
    </row>
    <row r="221" spans="1:66">
      <c r="A221" s="8">
        <v>300001424</v>
      </c>
      <c r="B221" s="9">
        <v>349</v>
      </c>
      <c r="C221" s="10" t="s">
        <v>1908</v>
      </c>
      <c r="D221" s="9" t="s">
        <v>1909</v>
      </c>
      <c r="E221" s="10" t="s">
        <v>1910</v>
      </c>
      <c r="F221" s="19" t="s">
        <v>35</v>
      </c>
      <c r="G221" s="18">
        <v>6003</v>
      </c>
      <c r="H221" s="6" t="s">
        <v>1656</v>
      </c>
      <c r="I221" s="6" t="s">
        <v>1659</v>
      </c>
      <c r="J221" s="18">
        <v>13002</v>
      </c>
      <c r="K221" s="6" t="s">
        <v>1631</v>
      </c>
      <c r="L221" s="6" t="s">
        <v>1823</v>
      </c>
      <c r="M221" s="18">
        <v>13003</v>
      </c>
      <c r="N221" s="6" t="s">
        <v>1631</v>
      </c>
      <c r="O221" s="6" t="s">
        <v>1632</v>
      </c>
      <c r="P221" s="18">
        <v>13004</v>
      </c>
      <c r="Q221" s="6" t="s">
        <v>1631</v>
      </c>
      <c r="R221" s="6" t="s">
        <v>1633</v>
      </c>
      <c r="S221" s="6"/>
      <c r="V221" s="6"/>
      <c r="Y221" s="6"/>
      <c r="AB221" s="6"/>
      <c r="AE221" s="6"/>
    </row>
    <row r="222" spans="1:66">
      <c r="A222" s="8">
        <v>300002689</v>
      </c>
      <c r="B222" s="9">
        <v>350</v>
      </c>
      <c r="C222" s="10" t="s">
        <v>472</v>
      </c>
      <c r="D222" s="9" t="s">
        <v>473</v>
      </c>
      <c r="E222" s="10" t="s">
        <v>474</v>
      </c>
      <c r="F222" s="19" t="s">
        <v>39</v>
      </c>
      <c r="G222" s="18">
        <v>2007</v>
      </c>
      <c r="H222" s="6" t="s">
        <v>1602</v>
      </c>
      <c r="I222" s="6" t="s">
        <v>1608</v>
      </c>
      <c r="J222" s="18">
        <v>15003</v>
      </c>
      <c r="K222" s="6" t="s">
        <v>1610</v>
      </c>
      <c r="L222" s="6" t="s">
        <v>1611</v>
      </c>
      <c r="M222" s="6"/>
      <c r="P222" s="6"/>
      <c r="S222" s="6"/>
      <c r="AE222" s="6"/>
      <c r="AH222" s="6"/>
      <c r="AK222" s="6"/>
    </row>
    <row r="223" spans="1:66">
      <c r="A223" s="8">
        <v>300002391</v>
      </c>
      <c r="B223" s="9">
        <v>351</v>
      </c>
      <c r="C223" s="10" t="s">
        <v>1911</v>
      </c>
      <c r="D223" s="9" t="s">
        <v>1912</v>
      </c>
      <c r="E223" s="10" t="s">
        <v>1913</v>
      </c>
      <c r="F223" s="19" t="s">
        <v>39</v>
      </c>
      <c r="G223" s="18">
        <v>3001</v>
      </c>
      <c r="H223" s="6" t="s">
        <v>1652</v>
      </c>
      <c r="I223" s="6" t="s">
        <v>1699</v>
      </c>
      <c r="J223" s="6"/>
      <c r="M223" s="6"/>
      <c r="P223" s="6"/>
      <c r="S223" s="6"/>
      <c r="V223" s="6"/>
      <c r="AH223" s="6"/>
      <c r="AK223" s="6"/>
      <c r="AN223" s="6"/>
    </row>
    <row r="224" spans="1:66">
      <c r="A224" s="8">
        <v>300002595</v>
      </c>
      <c r="B224" s="9">
        <v>353</v>
      </c>
      <c r="C224" s="10" t="s">
        <v>1914</v>
      </c>
      <c r="D224" s="9" t="s">
        <v>1915</v>
      </c>
      <c r="E224" s="10" t="s">
        <v>1916</v>
      </c>
      <c r="F224" s="19" t="s">
        <v>27</v>
      </c>
      <c r="G224" s="18">
        <v>1004</v>
      </c>
      <c r="H224" s="6" t="s">
        <v>1615</v>
      </c>
      <c r="I224" s="6" t="s">
        <v>1617</v>
      </c>
      <c r="J224" s="18">
        <v>8005</v>
      </c>
      <c r="K224" s="6" t="s">
        <v>1625</v>
      </c>
      <c r="L224" s="6" t="s">
        <v>1747</v>
      </c>
      <c r="M224" s="18">
        <v>9003</v>
      </c>
      <c r="N224" s="6" t="s">
        <v>1676</v>
      </c>
      <c r="O224" s="6" t="s">
        <v>1772</v>
      </c>
      <c r="P224" s="6"/>
      <c r="S224" s="6"/>
      <c r="V224" s="6"/>
      <c r="AH224" s="6"/>
      <c r="AK224" s="6"/>
      <c r="AN224" s="6"/>
      <c r="BI224" s="6"/>
      <c r="BL224" s="6"/>
    </row>
    <row r="225" spans="1:64">
      <c r="A225" s="8">
        <v>300002797</v>
      </c>
      <c r="B225" s="9">
        <v>355</v>
      </c>
      <c r="C225" s="10" t="s">
        <v>1917</v>
      </c>
      <c r="D225" s="9" t="s">
        <v>1918</v>
      </c>
      <c r="E225" s="10" t="s">
        <v>1919</v>
      </c>
      <c r="F225" s="19" t="s">
        <v>27</v>
      </c>
      <c r="G225" s="18">
        <v>8002</v>
      </c>
      <c r="H225" s="6" t="s">
        <v>1625</v>
      </c>
      <c r="I225" s="6" t="s">
        <v>1638</v>
      </c>
      <c r="J225" s="6"/>
      <c r="M225" s="6"/>
      <c r="P225" s="6"/>
      <c r="AE225" s="6"/>
      <c r="AH225" s="6"/>
      <c r="AK225" s="6"/>
    </row>
    <row r="226" spans="1:64">
      <c r="A226" s="8">
        <v>300002251</v>
      </c>
      <c r="B226" s="9">
        <v>356</v>
      </c>
      <c r="C226" s="10" t="s">
        <v>475</v>
      </c>
      <c r="D226" s="9" t="s">
        <v>476</v>
      </c>
      <c r="E226" s="10" t="s">
        <v>477</v>
      </c>
      <c r="F226" s="19" t="s">
        <v>27</v>
      </c>
      <c r="G226" s="18">
        <v>8002</v>
      </c>
      <c r="H226" s="6" t="s">
        <v>1625</v>
      </c>
      <c r="I226" s="6" t="s">
        <v>1638</v>
      </c>
      <c r="J226" s="18">
        <v>8099</v>
      </c>
      <c r="K226" s="6" t="s">
        <v>1625</v>
      </c>
      <c r="L226" s="6" t="s">
        <v>28</v>
      </c>
      <c r="M226" s="6"/>
      <c r="P226" s="6"/>
      <c r="S226" s="6"/>
      <c r="AK226" s="6"/>
      <c r="AN226" s="6"/>
      <c r="AQ226" s="6"/>
    </row>
    <row r="227" spans="1:64">
      <c r="A227" s="8">
        <v>300002179</v>
      </c>
      <c r="B227" s="9">
        <v>357</v>
      </c>
      <c r="C227" s="10" t="s">
        <v>1920</v>
      </c>
      <c r="D227" s="9" t="s">
        <v>1921</v>
      </c>
      <c r="E227" s="10" t="s">
        <v>1922</v>
      </c>
      <c r="F227" s="19" t="s">
        <v>83</v>
      </c>
      <c r="G227" s="18">
        <v>7001</v>
      </c>
      <c r="H227" s="6" t="s">
        <v>1620</v>
      </c>
      <c r="I227" s="6" t="s">
        <v>1621</v>
      </c>
      <c r="J227" s="18">
        <v>7099</v>
      </c>
      <c r="K227" s="6" t="s">
        <v>1620</v>
      </c>
      <c r="L227" s="6" t="s">
        <v>28</v>
      </c>
      <c r="M227" s="18">
        <v>9001</v>
      </c>
      <c r="N227" s="6" t="s">
        <v>1676</v>
      </c>
      <c r="O227" s="6" t="s">
        <v>1677</v>
      </c>
      <c r="P227" s="6"/>
      <c r="S227" s="6"/>
      <c r="V227" s="6"/>
    </row>
    <row r="228" spans="1:64">
      <c r="A228" s="8">
        <v>300002180</v>
      </c>
      <c r="B228" s="9">
        <v>358</v>
      </c>
      <c r="C228" s="10" t="s">
        <v>1923</v>
      </c>
      <c r="D228" s="9" t="s">
        <v>1921</v>
      </c>
      <c r="E228" s="10" t="s">
        <v>1924</v>
      </c>
      <c r="F228" s="19" t="s">
        <v>83</v>
      </c>
      <c r="G228" s="18">
        <v>1001</v>
      </c>
      <c r="H228" s="6" t="s">
        <v>1615</v>
      </c>
      <c r="I228" s="6" t="s">
        <v>1688</v>
      </c>
      <c r="J228" s="18">
        <v>2001</v>
      </c>
      <c r="K228" s="6" t="s">
        <v>1602</v>
      </c>
      <c r="L228" s="6" t="s">
        <v>1603</v>
      </c>
      <c r="M228" s="18">
        <v>2007</v>
      </c>
      <c r="N228" s="6" t="s">
        <v>1602</v>
      </c>
      <c r="O228" s="6" t="s">
        <v>1608</v>
      </c>
      <c r="P228" s="18">
        <v>7001</v>
      </c>
      <c r="Q228" s="6" t="s">
        <v>1620</v>
      </c>
      <c r="R228" s="6" t="s">
        <v>1621</v>
      </c>
      <c r="S228" s="18">
        <v>7003</v>
      </c>
      <c r="T228" s="6" t="s">
        <v>1620</v>
      </c>
      <c r="U228" s="6" t="s">
        <v>1863</v>
      </c>
      <c r="V228" s="18">
        <v>8006</v>
      </c>
      <c r="W228" s="6" t="s">
        <v>1625</v>
      </c>
      <c r="X228" s="6" t="s">
        <v>1751</v>
      </c>
      <c r="Y228" s="18">
        <v>8007</v>
      </c>
      <c r="Z228" s="6" t="s">
        <v>1625</v>
      </c>
      <c r="AA228" s="6" t="s">
        <v>1639</v>
      </c>
      <c r="AB228" s="18">
        <v>8008</v>
      </c>
      <c r="AC228" s="6" t="s">
        <v>1625</v>
      </c>
      <c r="AD228" s="6" t="s">
        <v>1693</v>
      </c>
      <c r="AE228" s="18">
        <v>9002</v>
      </c>
      <c r="AF228" s="6" t="s">
        <v>1676</v>
      </c>
      <c r="AG228" s="6" t="s">
        <v>1730</v>
      </c>
      <c r="AH228" s="18">
        <v>9003</v>
      </c>
      <c r="AI228" s="6" t="s">
        <v>1676</v>
      </c>
      <c r="AJ228" s="6" t="s">
        <v>1772</v>
      </c>
      <c r="AK228" s="6"/>
      <c r="AN228" s="6"/>
      <c r="AQ228" s="6"/>
    </row>
    <row r="229" spans="1:64">
      <c r="A229" s="8">
        <v>300000578</v>
      </c>
      <c r="B229" s="9">
        <v>359</v>
      </c>
      <c r="C229" s="10" t="s">
        <v>478</v>
      </c>
      <c r="D229" s="9" t="s">
        <v>479</v>
      </c>
      <c r="E229" s="10" t="s">
        <v>480</v>
      </c>
      <c r="F229" s="19" t="s">
        <v>27</v>
      </c>
      <c r="G229" s="18">
        <v>8003</v>
      </c>
      <c r="H229" s="6" t="s">
        <v>1625</v>
      </c>
      <c r="I229" s="6" t="s">
        <v>1745</v>
      </c>
      <c r="J229" s="6"/>
      <c r="M229" s="6"/>
      <c r="P229" s="6"/>
      <c r="BI229" s="6"/>
      <c r="BL229" s="6"/>
    </row>
    <row r="230" spans="1:64">
      <c r="A230" s="8">
        <v>300002026</v>
      </c>
      <c r="B230" s="9">
        <v>361</v>
      </c>
      <c r="C230" s="10" t="s">
        <v>481</v>
      </c>
      <c r="D230" s="9" t="s">
        <v>482</v>
      </c>
      <c r="E230" s="10" t="s">
        <v>483</v>
      </c>
      <c r="F230" s="19" t="s">
        <v>39</v>
      </c>
      <c r="G230" s="18">
        <v>2007</v>
      </c>
      <c r="H230" s="6" t="s">
        <v>1602</v>
      </c>
      <c r="I230" s="6" t="s">
        <v>1608</v>
      </c>
      <c r="J230" s="18">
        <v>2008</v>
      </c>
      <c r="K230" s="6" t="s">
        <v>1602</v>
      </c>
      <c r="L230" s="6" t="s">
        <v>1609</v>
      </c>
      <c r="M230" s="18">
        <v>15003</v>
      </c>
      <c r="N230" s="6" t="s">
        <v>1610</v>
      </c>
      <c r="O230" s="6" t="s">
        <v>1611</v>
      </c>
      <c r="P230" s="6"/>
      <c r="S230" s="6"/>
      <c r="V230" s="6"/>
    </row>
    <row r="231" spans="1:64">
      <c r="A231" s="8">
        <v>300002100</v>
      </c>
      <c r="B231" s="9">
        <v>362</v>
      </c>
      <c r="C231" s="10" t="s">
        <v>1925</v>
      </c>
      <c r="D231" s="9" t="s">
        <v>1926</v>
      </c>
      <c r="E231" s="10" t="s">
        <v>1927</v>
      </c>
      <c r="F231" s="19" t="s">
        <v>39</v>
      </c>
      <c r="G231" s="18">
        <v>15001</v>
      </c>
      <c r="H231" s="6" t="s">
        <v>1610</v>
      </c>
      <c r="I231" s="6" t="s">
        <v>1688</v>
      </c>
      <c r="J231" s="18">
        <v>15005</v>
      </c>
      <c r="K231" s="6" t="s">
        <v>1610</v>
      </c>
      <c r="L231" s="6" t="s">
        <v>1626</v>
      </c>
      <c r="M231" s="18">
        <v>15099</v>
      </c>
      <c r="N231" s="6" t="s">
        <v>1610</v>
      </c>
      <c r="O231" s="6" t="s">
        <v>28</v>
      </c>
      <c r="P231" s="6"/>
      <c r="S231" s="6"/>
      <c r="V231" s="6"/>
      <c r="Y231" s="6"/>
      <c r="AB231" s="6"/>
    </row>
    <row r="232" spans="1:64">
      <c r="A232" s="8">
        <v>300002467</v>
      </c>
      <c r="B232" s="9">
        <v>363</v>
      </c>
      <c r="C232" s="10" t="s">
        <v>1928</v>
      </c>
      <c r="D232" s="9" t="s">
        <v>1929</v>
      </c>
      <c r="E232" s="10" t="s">
        <v>1930</v>
      </c>
      <c r="F232" s="19" t="s">
        <v>35</v>
      </c>
      <c r="G232" s="18">
        <v>99099</v>
      </c>
      <c r="H232" s="6" t="s">
        <v>28</v>
      </c>
      <c r="I232" s="6" t="s">
        <v>28</v>
      </c>
      <c r="J232" s="6"/>
      <c r="M232" s="6"/>
      <c r="P232" s="6"/>
    </row>
    <row r="233" spans="1:64">
      <c r="A233" s="8">
        <v>300001711</v>
      </c>
      <c r="B233" s="9">
        <v>364</v>
      </c>
      <c r="C233" s="10" t="s">
        <v>484</v>
      </c>
      <c r="D233" s="9" t="s">
        <v>485</v>
      </c>
      <c r="E233" s="10" t="s">
        <v>486</v>
      </c>
      <c r="F233" s="19" t="s">
        <v>35</v>
      </c>
      <c r="G233" s="18">
        <v>6001</v>
      </c>
      <c r="H233" s="6" t="s">
        <v>1656</v>
      </c>
      <c r="I233" s="6" t="s">
        <v>1657</v>
      </c>
      <c r="J233" s="18">
        <v>6002</v>
      </c>
      <c r="K233" s="6" t="s">
        <v>1656</v>
      </c>
      <c r="L233" s="6" t="s">
        <v>1658</v>
      </c>
      <c r="M233" s="18">
        <v>6003</v>
      </c>
      <c r="N233" s="6" t="s">
        <v>1656</v>
      </c>
      <c r="O233" s="6" t="s">
        <v>1659</v>
      </c>
      <c r="P233" s="6"/>
      <c r="S233" s="6"/>
      <c r="V233" s="6"/>
      <c r="Y233" s="6"/>
      <c r="AB233" s="6"/>
      <c r="AE233" s="6"/>
    </row>
    <row r="234" spans="1:64">
      <c r="A234" s="8">
        <v>300000820</v>
      </c>
      <c r="B234" s="9">
        <v>365</v>
      </c>
      <c r="C234" s="10" t="s">
        <v>487</v>
      </c>
      <c r="D234" s="9" t="s">
        <v>488</v>
      </c>
      <c r="E234" s="10" t="s">
        <v>489</v>
      </c>
      <c r="F234" s="19" t="s">
        <v>39</v>
      </c>
      <c r="G234" s="18">
        <v>3001</v>
      </c>
      <c r="H234" s="6" t="s">
        <v>1652</v>
      </c>
      <c r="I234" s="6" t="s">
        <v>1699</v>
      </c>
      <c r="J234" s="18">
        <v>7001</v>
      </c>
      <c r="K234" s="6" t="s">
        <v>1620</v>
      </c>
      <c r="L234" s="6" t="s">
        <v>1621</v>
      </c>
      <c r="M234" s="18">
        <v>8099</v>
      </c>
      <c r="N234" s="6" t="s">
        <v>1625</v>
      </c>
      <c r="O234" s="6" t="s">
        <v>28</v>
      </c>
      <c r="P234" s="18">
        <v>14001</v>
      </c>
      <c r="Q234" s="6" t="s">
        <v>1640</v>
      </c>
      <c r="R234" s="6" t="s">
        <v>1641</v>
      </c>
      <c r="S234" s="18">
        <v>14003</v>
      </c>
      <c r="T234" s="6" t="s">
        <v>1640</v>
      </c>
      <c r="U234" s="6" t="s">
        <v>1696</v>
      </c>
      <c r="V234" s="6"/>
      <c r="Y234" s="6"/>
      <c r="AB234" s="6"/>
    </row>
    <row r="235" spans="1:64">
      <c r="A235" s="8">
        <v>300001325</v>
      </c>
      <c r="B235" s="9">
        <v>366</v>
      </c>
      <c r="C235" s="10" t="s">
        <v>1931</v>
      </c>
      <c r="D235" s="9" t="s">
        <v>1932</v>
      </c>
      <c r="E235" s="10" t="s">
        <v>1933</v>
      </c>
      <c r="F235" s="19" t="s">
        <v>83</v>
      </c>
      <c r="G235" s="18">
        <v>4006</v>
      </c>
      <c r="H235" s="6" t="s">
        <v>1626</v>
      </c>
      <c r="I235" s="6" t="s">
        <v>1629</v>
      </c>
      <c r="J235" s="6"/>
      <c r="M235" s="6"/>
      <c r="P235" s="6"/>
      <c r="AK235" s="6"/>
      <c r="AN235" s="6"/>
      <c r="AQ235" s="6"/>
    </row>
    <row r="236" spans="1:64">
      <c r="A236" s="8">
        <v>300002865</v>
      </c>
      <c r="B236" s="9">
        <v>367</v>
      </c>
      <c r="C236" s="10" t="s">
        <v>1934</v>
      </c>
      <c r="D236" s="9" t="s">
        <v>1935</v>
      </c>
      <c r="E236" s="10" t="s">
        <v>1936</v>
      </c>
      <c r="F236" s="19" t="s">
        <v>39</v>
      </c>
      <c r="G236" s="18">
        <v>6003</v>
      </c>
      <c r="H236" s="6" t="s">
        <v>1656</v>
      </c>
      <c r="I236" s="6" t="s">
        <v>1659</v>
      </c>
      <c r="J236" s="18">
        <v>8002</v>
      </c>
      <c r="K236" s="6" t="s">
        <v>1625</v>
      </c>
      <c r="L236" s="6" t="s">
        <v>1638</v>
      </c>
      <c r="M236" s="18">
        <v>8006</v>
      </c>
      <c r="N236" s="6" t="s">
        <v>1625</v>
      </c>
      <c r="O236" s="6" t="s">
        <v>1751</v>
      </c>
      <c r="P236" s="18">
        <v>10005</v>
      </c>
      <c r="Q236" s="6" t="s">
        <v>1660</v>
      </c>
      <c r="R236" s="6" t="s">
        <v>1679</v>
      </c>
      <c r="S236" s="6"/>
      <c r="V236" s="6"/>
      <c r="Y236" s="6"/>
      <c r="BI236" s="6"/>
      <c r="BL236" s="6"/>
    </row>
    <row r="237" spans="1:64">
      <c r="A237" s="8">
        <v>300001895</v>
      </c>
      <c r="B237" s="9">
        <v>368</v>
      </c>
      <c r="C237" s="10" t="s">
        <v>1937</v>
      </c>
      <c r="D237" s="9" t="s">
        <v>1938</v>
      </c>
      <c r="E237" s="10" t="s">
        <v>1939</v>
      </c>
      <c r="F237" s="19" t="s">
        <v>39</v>
      </c>
      <c r="G237" s="18">
        <v>3004</v>
      </c>
      <c r="H237" s="6" t="s">
        <v>1652</v>
      </c>
      <c r="I237" s="6" t="s">
        <v>1653</v>
      </c>
      <c r="J237" s="18">
        <v>4003</v>
      </c>
      <c r="K237" s="6" t="s">
        <v>1626</v>
      </c>
      <c r="L237" s="6" t="s">
        <v>1627</v>
      </c>
      <c r="M237" s="18">
        <v>10004</v>
      </c>
      <c r="N237" s="6" t="s">
        <v>1660</v>
      </c>
      <c r="O237" s="6" t="s">
        <v>1661</v>
      </c>
      <c r="P237" s="18">
        <v>11099</v>
      </c>
      <c r="Q237" s="6" t="s">
        <v>1630</v>
      </c>
      <c r="R237" s="6" t="s">
        <v>28</v>
      </c>
      <c r="S237" s="18">
        <v>99002</v>
      </c>
      <c r="T237" s="6" t="s">
        <v>28</v>
      </c>
      <c r="U237" s="6" t="s">
        <v>1737</v>
      </c>
      <c r="V237" s="6"/>
      <c r="Y237" s="6"/>
      <c r="AB237" s="6"/>
      <c r="BF237" s="6"/>
      <c r="BI237" s="6"/>
      <c r="BL237" s="6"/>
    </row>
    <row r="238" spans="1:64">
      <c r="A238" s="8">
        <v>300000394</v>
      </c>
      <c r="B238" s="9">
        <v>374</v>
      </c>
      <c r="C238" s="10" t="s">
        <v>490</v>
      </c>
      <c r="D238" s="9" t="s">
        <v>491</v>
      </c>
      <c r="E238" s="10" t="s">
        <v>492</v>
      </c>
      <c r="F238" s="19" t="s">
        <v>39</v>
      </c>
      <c r="G238" s="18">
        <v>2006</v>
      </c>
      <c r="H238" s="6" t="s">
        <v>1602</v>
      </c>
      <c r="I238" s="6" t="s">
        <v>1607</v>
      </c>
      <c r="J238" s="18">
        <v>2007</v>
      </c>
      <c r="K238" s="6" t="s">
        <v>1602</v>
      </c>
      <c r="L238" s="6" t="s">
        <v>1608</v>
      </c>
      <c r="M238" s="18">
        <v>2008</v>
      </c>
      <c r="N238" s="6" t="s">
        <v>1602</v>
      </c>
      <c r="O238" s="6" t="s">
        <v>1609</v>
      </c>
      <c r="P238" s="18">
        <v>3004</v>
      </c>
      <c r="Q238" s="6" t="s">
        <v>1652</v>
      </c>
      <c r="R238" s="6" t="s">
        <v>1653</v>
      </c>
      <c r="S238" s="18">
        <v>3006</v>
      </c>
      <c r="T238" s="6" t="s">
        <v>1652</v>
      </c>
      <c r="U238" s="6" t="s">
        <v>1654</v>
      </c>
      <c r="V238" s="18">
        <v>4099</v>
      </c>
      <c r="W238" s="6" t="s">
        <v>1626</v>
      </c>
      <c r="X238" s="6" t="s">
        <v>28</v>
      </c>
      <c r="Y238" s="6"/>
      <c r="AB238" s="6"/>
      <c r="AE238" s="6"/>
      <c r="AH238" s="6"/>
    </row>
    <row r="239" spans="1:64">
      <c r="A239" s="8">
        <v>300002496</v>
      </c>
      <c r="B239" s="9">
        <v>375</v>
      </c>
      <c r="C239" s="10" t="s">
        <v>493</v>
      </c>
      <c r="D239" s="9" t="s">
        <v>494</v>
      </c>
      <c r="E239" s="10" t="s">
        <v>495</v>
      </c>
      <c r="F239" s="19" t="s">
        <v>39</v>
      </c>
      <c r="G239" s="18">
        <v>1001</v>
      </c>
      <c r="H239" s="6" t="s">
        <v>1615</v>
      </c>
      <c r="I239" s="6" t="s">
        <v>1688</v>
      </c>
      <c r="J239" s="18">
        <v>2006</v>
      </c>
      <c r="K239" s="6" t="s">
        <v>1602</v>
      </c>
      <c r="L239" s="6" t="s">
        <v>1607</v>
      </c>
      <c r="M239" s="18">
        <v>2007</v>
      </c>
      <c r="N239" s="6" t="s">
        <v>1602</v>
      </c>
      <c r="O239" s="6" t="s">
        <v>1608</v>
      </c>
      <c r="P239" s="18">
        <v>2008</v>
      </c>
      <c r="Q239" s="6" t="s">
        <v>1602</v>
      </c>
      <c r="R239" s="6" t="s">
        <v>1609</v>
      </c>
      <c r="S239" s="6"/>
      <c r="V239" s="6"/>
      <c r="Y239" s="6"/>
    </row>
    <row r="240" spans="1:64">
      <c r="A240" s="8">
        <v>300002769</v>
      </c>
      <c r="B240" s="9">
        <v>376</v>
      </c>
      <c r="C240" s="10" t="s">
        <v>1940</v>
      </c>
      <c r="D240" s="9" t="s">
        <v>1941</v>
      </c>
      <c r="E240" s="10" t="s">
        <v>1942</v>
      </c>
      <c r="F240" s="19" t="s">
        <v>39</v>
      </c>
      <c r="G240" s="18">
        <v>8099</v>
      </c>
      <c r="H240" s="6" t="s">
        <v>1625</v>
      </c>
      <c r="I240" s="6" t="s">
        <v>28</v>
      </c>
      <c r="J240" s="6"/>
      <c r="M240" s="6"/>
      <c r="P240" s="6"/>
      <c r="V240" s="6"/>
      <c r="Y240" s="6"/>
      <c r="AB240" s="6"/>
    </row>
    <row r="241" spans="1:58">
      <c r="A241" s="8">
        <v>300002256</v>
      </c>
      <c r="B241" s="9">
        <v>379</v>
      </c>
      <c r="C241" s="10" t="s">
        <v>497</v>
      </c>
      <c r="D241" s="9" t="s">
        <v>498</v>
      </c>
      <c r="E241" s="10" t="s">
        <v>499</v>
      </c>
      <c r="F241" s="19" t="s">
        <v>39</v>
      </c>
      <c r="G241" s="18">
        <v>8004</v>
      </c>
      <c r="H241" s="6" t="s">
        <v>1625</v>
      </c>
      <c r="I241" s="6" t="s">
        <v>1682</v>
      </c>
      <c r="J241" s="18">
        <v>11001</v>
      </c>
      <c r="K241" s="6" t="s">
        <v>1630</v>
      </c>
      <c r="L241" s="6" t="s">
        <v>1662</v>
      </c>
      <c r="M241" s="18">
        <v>11099</v>
      </c>
      <c r="N241" s="6" t="s">
        <v>1630</v>
      </c>
      <c r="O241" s="6" t="s">
        <v>28</v>
      </c>
      <c r="P241" s="6"/>
      <c r="S241" s="6"/>
      <c r="V241" s="6"/>
      <c r="AE241" s="6"/>
      <c r="AH241" s="6"/>
      <c r="AK241" s="6"/>
    </row>
    <row r="242" spans="1:58">
      <c r="A242" s="8">
        <v>300001270</v>
      </c>
      <c r="B242" s="9">
        <v>383</v>
      </c>
      <c r="C242" s="10" t="s">
        <v>1943</v>
      </c>
      <c r="D242" s="9" t="s">
        <v>1944</v>
      </c>
      <c r="E242" s="10" t="s">
        <v>1945</v>
      </c>
      <c r="F242" s="19" t="s">
        <v>39</v>
      </c>
      <c r="G242" s="18">
        <v>15001</v>
      </c>
      <c r="H242" s="6" t="s">
        <v>1610</v>
      </c>
      <c r="I242" s="6" t="s">
        <v>1688</v>
      </c>
      <c r="J242" s="18">
        <v>15002</v>
      </c>
      <c r="K242" s="6" t="s">
        <v>1610</v>
      </c>
      <c r="L242" s="6" t="s">
        <v>1602</v>
      </c>
      <c r="M242" s="18">
        <v>15003</v>
      </c>
      <c r="N242" s="6" t="s">
        <v>1610</v>
      </c>
      <c r="O242" s="6" t="s">
        <v>1611</v>
      </c>
      <c r="P242" s="18">
        <v>15004</v>
      </c>
      <c r="Q242" s="6" t="s">
        <v>1610</v>
      </c>
      <c r="R242" s="6" t="s">
        <v>1652</v>
      </c>
      <c r="S242" s="6"/>
      <c r="V242" s="6"/>
      <c r="Y242" s="6"/>
      <c r="AB242" s="6"/>
      <c r="AE242" s="6"/>
    </row>
    <row r="243" spans="1:58">
      <c r="A243" s="8">
        <v>300000710</v>
      </c>
      <c r="B243" s="9">
        <v>384</v>
      </c>
      <c r="C243" s="10" t="s">
        <v>500</v>
      </c>
      <c r="D243" s="9" t="s">
        <v>1946</v>
      </c>
      <c r="E243" s="10" t="s">
        <v>501</v>
      </c>
      <c r="F243" s="19" t="s">
        <v>39</v>
      </c>
      <c r="G243" s="18">
        <v>2099</v>
      </c>
      <c r="H243" s="6" t="s">
        <v>1602</v>
      </c>
      <c r="I243" s="6" t="s">
        <v>28</v>
      </c>
      <c r="J243" s="18">
        <v>15099</v>
      </c>
      <c r="K243" s="6" t="s">
        <v>1610</v>
      </c>
      <c r="L243" s="6" t="s">
        <v>28</v>
      </c>
      <c r="M243" s="6"/>
      <c r="P243" s="6"/>
      <c r="S243" s="6"/>
    </row>
    <row r="244" spans="1:58">
      <c r="A244" s="8">
        <v>300001577</v>
      </c>
      <c r="B244" s="9">
        <v>385</v>
      </c>
      <c r="C244" s="10" t="s">
        <v>502</v>
      </c>
      <c r="D244" s="9" t="s">
        <v>503</v>
      </c>
      <c r="E244" s="10" t="s">
        <v>504</v>
      </c>
      <c r="F244" s="19" t="s">
        <v>39</v>
      </c>
      <c r="G244" s="18">
        <v>2003</v>
      </c>
      <c r="H244" s="6" t="s">
        <v>1602</v>
      </c>
      <c r="I244" s="6" t="s">
        <v>1619</v>
      </c>
      <c r="J244" s="18">
        <v>2004</v>
      </c>
      <c r="K244" s="6" t="s">
        <v>1602</v>
      </c>
      <c r="L244" s="6" t="s">
        <v>1605</v>
      </c>
      <c r="M244" s="18">
        <v>2006</v>
      </c>
      <c r="N244" s="6" t="s">
        <v>1602</v>
      </c>
      <c r="O244" s="6" t="s">
        <v>1607</v>
      </c>
      <c r="P244" s="6"/>
      <c r="S244" s="6"/>
      <c r="V244" s="6"/>
      <c r="AN244" s="6"/>
      <c r="AQ244" s="6"/>
      <c r="AT244" s="6"/>
    </row>
    <row r="245" spans="1:58">
      <c r="A245" s="8">
        <v>300000065</v>
      </c>
      <c r="B245" s="9">
        <v>386</v>
      </c>
      <c r="C245" s="10" t="s">
        <v>505</v>
      </c>
      <c r="D245" s="9" t="s">
        <v>506</v>
      </c>
      <c r="E245" s="10" t="s">
        <v>507</v>
      </c>
      <c r="F245" s="19" t="s">
        <v>35</v>
      </c>
      <c r="G245" s="18">
        <v>2003</v>
      </c>
      <c r="H245" s="6" t="s">
        <v>1602</v>
      </c>
      <c r="I245" s="6" t="s">
        <v>1619</v>
      </c>
      <c r="J245" s="18">
        <v>2007</v>
      </c>
      <c r="K245" s="6" t="s">
        <v>1602</v>
      </c>
      <c r="L245" s="6" t="s">
        <v>1608</v>
      </c>
      <c r="M245" s="18">
        <v>2008</v>
      </c>
      <c r="N245" s="6" t="s">
        <v>1602</v>
      </c>
      <c r="O245" s="6" t="s">
        <v>1609</v>
      </c>
      <c r="P245" s="18">
        <v>2099</v>
      </c>
      <c r="Q245" s="6" t="s">
        <v>1602</v>
      </c>
      <c r="R245" s="6" t="s">
        <v>28</v>
      </c>
      <c r="S245" s="18">
        <v>15002</v>
      </c>
      <c r="T245" s="6" t="s">
        <v>1610</v>
      </c>
      <c r="U245" s="6" t="s">
        <v>1602</v>
      </c>
      <c r="V245" s="18">
        <v>15003</v>
      </c>
      <c r="W245" s="6" t="s">
        <v>1610</v>
      </c>
      <c r="X245" s="6" t="s">
        <v>1611</v>
      </c>
      <c r="Y245" s="6"/>
      <c r="AB245" s="6"/>
      <c r="AE245" s="6"/>
    </row>
    <row r="246" spans="1:58">
      <c r="A246" s="8">
        <v>300002086</v>
      </c>
      <c r="B246" s="9">
        <v>387</v>
      </c>
      <c r="C246" s="10" t="s">
        <v>508</v>
      </c>
      <c r="D246" s="9" t="s">
        <v>509</v>
      </c>
      <c r="E246" s="10" t="s">
        <v>510</v>
      </c>
      <c r="F246" s="19" t="s">
        <v>27</v>
      </c>
      <c r="G246" s="18">
        <v>2002</v>
      </c>
      <c r="H246" s="6" t="s">
        <v>1602</v>
      </c>
      <c r="I246" s="6" t="s">
        <v>1604</v>
      </c>
      <c r="J246" s="18">
        <v>4003</v>
      </c>
      <c r="K246" s="6" t="s">
        <v>1626</v>
      </c>
      <c r="L246" s="6" t="s">
        <v>1627</v>
      </c>
      <c r="M246" s="18">
        <v>6001</v>
      </c>
      <c r="N246" s="6" t="s">
        <v>1656</v>
      </c>
      <c r="O246" s="6" t="s">
        <v>1657</v>
      </c>
      <c r="P246" s="18">
        <v>6002</v>
      </c>
      <c r="Q246" s="6" t="s">
        <v>1656</v>
      </c>
      <c r="R246" s="6" t="s">
        <v>1658</v>
      </c>
      <c r="S246" s="18">
        <v>15002</v>
      </c>
      <c r="T246" s="6" t="s">
        <v>1610</v>
      </c>
      <c r="U246" s="6" t="s">
        <v>1602</v>
      </c>
      <c r="V246" s="6"/>
      <c r="Y246" s="6"/>
      <c r="AB246" s="6"/>
    </row>
    <row r="247" spans="1:58">
      <c r="A247" s="8">
        <v>300000788</v>
      </c>
      <c r="B247" s="9">
        <v>388</v>
      </c>
      <c r="C247" s="10" t="s">
        <v>1947</v>
      </c>
      <c r="D247" s="9" t="s">
        <v>1948</v>
      </c>
      <c r="E247" s="10" t="s">
        <v>1949</v>
      </c>
      <c r="F247" s="19" t="s">
        <v>35</v>
      </c>
      <c r="G247" s="18">
        <v>15006</v>
      </c>
      <c r="H247" s="6" t="s">
        <v>1610</v>
      </c>
      <c r="I247" s="6" t="s">
        <v>1671</v>
      </c>
      <c r="J247" s="18">
        <v>15011</v>
      </c>
      <c r="K247" s="6" t="s">
        <v>1610</v>
      </c>
      <c r="L247" s="6" t="s">
        <v>1720</v>
      </c>
      <c r="M247" s="18">
        <v>15012</v>
      </c>
      <c r="N247" s="6" t="s">
        <v>1610</v>
      </c>
      <c r="O247" s="6" t="s">
        <v>1818</v>
      </c>
      <c r="P247" s="6"/>
      <c r="S247" s="6"/>
      <c r="V247" s="6"/>
      <c r="AH247" s="6"/>
      <c r="AK247" s="6"/>
      <c r="AN247" s="6"/>
      <c r="AZ247" s="6"/>
      <c r="BC247" s="6"/>
      <c r="BF247" s="6"/>
    </row>
    <row r="248" spans="1:58">
      <c r="A248" s="8">
        <v>300001726</v>
      </c>
      <c r="B248" s="9">
        <v>389</v>
      </c>
      <c r="C248" s="10" t="s">
        <v>511</v>
      </c>
      <c r="D248" s="9" t="s">
        <v>512</v>
      </c>
      <c r="E248" s="10" t="s">
        <v>513</v>
      </c>
      <c r="F248" s="19" t="s">
        <v>39</v>
      </c>
      <c r="G248" s="18">
        <v>2002</v>
      </c>
      <c r="H248" s="6" t="s">
        <v>1602</v>
      </c>
      <c r="I248" s="6" t="s">
        <v>1604</v>
      </c>
      <c r="J248" s="6"/>
      <c r="M248" s="6"/>
      <c r="P248" s="6"/>
      <c r="S248" s="6"/>
      <c r="V248" s="6"/>
      <c r="Y248" s="6"/>
      <c r="AB248" s="6"/>
    </row>
    <row r="249" spans="1:58">
      <c r="A249" s="8">
        <v>300000734</v>
      </c>
      <c r="B249" s="9">
        <v>390</v>
      </c>
      <c r="C249" s="10" t="s">
        <v>514</v>
      </c>
      <c r="D249" s="9" t="s">
        <v>515</v>
      </c>
      <c r="E249" s="10" t="s">
        <v>516</v>
      </c>
      <c r="F249" s="19" t="s">
        <v>39</v>
      </c>
      <c r="G249" s="18">
        <v>4003</v>
      </c>
      <c r="H249" s="6" t="s">
        <v>1626</v>
      </c>
      <c r="I249" s="6" t="s">
        <v>1627</v>
      </c>
      <c r="J249" s="18">
        <v>10004</v>
      </c>
      <c r="K249" s="6" t="s">
        <v>1660</v>
      </c>
      <c r="L249" s="6" t="s">
        <v>1661</v>
      </c>
      <c r="M249" s="6"/>
      <c r="P249" s="6"/>
      <c r="S249" s="6"/>
      <c r="AH249" s="6"/>
      <c r="AK249" s="6"/>
      <c r="AN249" s="6"/>
    </row>
    <row r="250" spans="1:58">
      <c r="A250" s="8">
        <v>300002186</v>
      </c>
      <c r="B250" s="9">
        <v>392</v>
      </c>
      <c r="C250" s="10" t="s">
        <v>517</v>
      </c>
      <c r="D250" s="9" t="s">
        <v>518</v>
      </c>
      <c r="E250" s="10" t="s">
        <v>519</v>
      </c>
      <c r="F250" s="19" t="s">
        <v>27</v>
      </c>
      <c r="G250" s="18">
        <v>2001</v>
      </c>
      <c r="H250" s="6" t="s">
        <v>1602</v>
      </c>
      <c r="I250" s="6" t="s">
        <v>1603</v>
      </c>
      <c r="J250" s="18">
        <v>4005</v>
      </c>
      <c r="K250" s="6" t="s">
        <v>1626</v>
      </c>
      <c r="L250" s="6" t="s">
        <v>1644</v>
      </c>
      <c r="M250" s="6"/>
      <c r="P250" s="6"/>
      <c r="S250" s="6"/>
      <c r="V250" s="6"/>
      <c r="Y250" s="6"/>
    </row>
    <row r="251" spans="1:58">
      <c r="A251" s="8">
        <v>300002737</v>
      </c>
      <c r="B251" s="9">
        <v>393</v>
      </c>
      <c r="C251" s="10" t="s">
        <v>520</v>
      </c>
      <c r="D251" s="9" t="s">
        <v>521</v>
      </c>
      <c r="E251" s="10" t="s">
        <v>522</v>
      </c>
      <c r="F251" s="19" t="s">
        <v>39</v>
      </c>
      <c r="G251" s="18">
        <v>2007</v>
      </c>
      <c r="H251" s="6" t="s">
        <v>1602</v>
      </c>
      <c r="I251" s="6" t="s">
        <v>1608</v>
      </c>
      <c r="J251" s="6"/>
      <c r="M251" s="6"/>
      <c r="P251" s="6"/>
    </row>
    <row r="252" spans="1:58">
      <c r="A252" s="8">
        <v>300000331</v>
      </c>
      <c r="B252" s="9">
        <v>394</v>
      </c>
      <c r="C252" s="10" t="s">
        <v>523</v>
      </c>
      <c r="D252" s="9" t="s">
        <v>524</v>
      </c>
      <c r="E252" s="10" t="s">
        <v>525</v>
      </c>
      <c r="F252" s="19" t="s">
        <v>27</v>
      </c>
      <c r="G252" s="18">
        <v>2001</v>
      </c>
      <c r="H252" s="6" t="s">
        <v>1602</v>
      </c>
      <c r="I252" s="6" t="s">
        <v>1603</v>
      </c>
      <c r="J252" s="18">
        <v>4003</v>
      </c>
      <c r="K252" s="6" t="s">
        <v>1626</v>
      </c>
      <c r="L252" s="6" t="s">
        <v>1627</v>
      </c>
      <c r="M252" s="18">
        <v>4004</v>
      </c>
      <c r="N252" s="6" t="s">
        <v>1626</v>
      </c>
      <c r="O252" s="6" t="s">
        <v>1628</v>
      </c>
      <c r="P252" s="18">
        <v>4005</v>
      </c>
      <c r="Q252" s="6" t="s">
        <v>1626</v>
      </c>
      <c r="R252" s="6" t="s">
        <v>1644</v>
      </c>
      <c r="S252" s="18">
        <v>4008</v>
      </c>
      <c r="T252" s="6" t="s">
        <v>1626</v>
      </c>
      <c r="U252" s="6" t="s">
        <v>1890</v>
      </c>
      <c r="V252" s="18">
        <v>15002</v>
      </c>
      <c r="W252" s="6" t="s">
        <v>1610</v>
      </c>
      <c r="X252" s="6" t="s">
        <v>1602</v>
      </c>
      <c r="Y252" s="6"/>
      <c r="AB252" s="6"/>
      <c r="AE252" s="6"/>
      <c r="AH252" s="6"/>
      <c r="AK252" s="6"/>
    </row>
    <row r="253" spans="1:58">
      <c r="A253" s="8">
        <v>300001621</v>
      </c>
      <c r="B253" s="9">
        <v>396</v>
      </c>
      <c r="C253" s="10" t="s">
        <v>526</v>
      </c>
      <c r="D253" s="9" t="s">
        <v>527</v>
      </c>
      <c r="E253" s="10" t="s">
        <v>528</v>
      </c>
      <c r="F253" s="19" t="s">
        <v>27</v>
      </c>
      <c r="G253" s="18">
        <v>8003</v>
      </c>
      <c r="H253" s="6" t="s">
        <v>1625</v>
      </c>
      <c r="I253" s="6" t="s">
        <v>1745</v>
      </c>
      <c r="J253" s="18">
        <v>8004</v>
      </c>
      <c r="K253" s="6" t="s">
        <v>1625</v>
      </c>
      <c r="L253" s="6" t="s">
        <v>1682</v>
      </c>
      <c r="M253" s="18">
        <v>8005</v>
      </c>
      <c r="N253" s="6" t="s">
        <v>1625</v>
      </c>
      <c r="O253" s="6" t="s">
        <v>1747</v>
      </c>
      <c r="P253" s="6"/>
      <c r="S253" s="6"/>
      <c r="V253" s="6"/>
      <c r="AZ253" s="6"/>
      <c r="BC253" s="6"/>
      <c r="BF253" s="6"/>
    </row>
    <row r="254" spans="1:58">
      <c r="A254" s="8">
        <v>300001736</v>
      </c>
      <c r="B254" s="9">
        <v>399</v>
      </c>
      <c r="C254" s="10" t="s">
        <v>529</v>
      </c>
      <c r="D254" s="9" t="s">
        <v>1950</v>
      </c>
      <c r="E254" s="10" t="s">
        <v>530</v>
      </c>
      <c r="F254" s="19" t="s">
        <v>39</v>
      </c>
      <c r="G254" s="18">
        <v>8004</v>
      </c>
      <c r="H254" s="6" t="s">
        <v>1625</v>
      </c>
      <c r="I254" s="6" t="s">
        <v>1682</v>
      </c>
      <c r="J254" s="18">
        <v>99099</v>
      </c>
      <c r="K254" s="6" t="s">
        <v>28</v>
      </c>
      <c r="L254" s="6" t="s">
        <v>28</v>
      </c>
      <c r="M254" s="6"/>
      <c r="P254" s="6"/>
      <c r="S254" s="6"/>
      <c r="AH254" s="6"/>
      <c r="AK254" s="6"/>
      <c r="AN254" s="6"/>
    </row>
    <row r="255" spans="1:58">
      <c r="A255" s="8">
        <v>300002866</v>
      </c>
      <c r="B255" s="9">
        <v>400</v>
      </c>
      <c r="C255" s="10" t="s">
        <v>531</v>
      </c>
      <c r="D255" s="9" t="s">
        <v>532</v>
      </c>
      <c r="E255" s="10" t="s">
        <v>533</v>
      </c>
      <c r="F255" s="19" t="s">
        <v>39</v>
      </c>
      <c r="G255" s="18">
        <v>2007</v>
      </c>
      <c r="H255" s="6" t="s">
        <v>1602</v>
      </c>
      <c r="I255" s="6" t="s">
        <v>1608</v>
      </c>
      <c r="J255" s="18">
        <v>2008</v>
      </c>
      <c r="K255" s="6" t="s">
        <v>1602</v>
      </c>
      <c r="L255" s="6" t="s">
        <v>1609</v>
      </c>
      <c r="M255" s="18">
        <v>2099</v>
      </c>
      <c r="N255" s="6" t="s">
        <v>1602</v>
      </c>
      <c r="O255" s="6" t="s">
        <v>28</v>
      </c>
      <c r="P255" s="18">
        <v>15003</v>
      </c>
      <c r="Q255" s="6" t="s">
        <v>1610</v>
      </c>
      <c r="R255" s="6" t="s">
        <v>1611</v>
      </c>
      <c r="S255" s="6"/>
      <c r="V255" s="6"/>
      <c r="Y255" s="6"/>
      <c r="AN255" s="6"/>
      <c r="AQ255" s="6"/>
      <c r="AT255" s="6"/>
    </row>
    <row r="256" spans="1:58">
      <c r="A256" s="8">
        <v>300002162</v>
      </c>
      <c r="B256" s="9">
        <v>403</v>
      </c>
      <c r="C256" s="10" t="s">
        <v>534</v>
      </c>
      <c r="D256" s="9" t="s">
        <v>535</v>
      </c>
      <c r="E256" s="10" t="s">
        <v>536</v>
      </c>
      <c r="F256" s="19" t="s">
        <v>35</v>
      </c>
      <c r="G256" s="18">
        <v>4003</v>
      </c>
      <c r="H256" s="6" t="s">
        <v>1626</v>
      </c>
      <c r="I256" s="6" t="s">
        <v>1627</v>
      </c>
      <c r="J256" s="18">
        <v>4099</v>
      </c>
      <c r="K256" s="6" t="s">
        <v>1626</v>
      </c>
      <c r="L256" s="6" t="s">
        <v>28</v>
      </c>
      <c r="M256" s="18">
        <v>5099</v>
      </c>
      <c r="N256" s="6" t="s">
        <v>1671</v>
      </c>
      <c r="O256" s="6" t="s">
        <v>28</v>
      </c>
      <c r="P256" s="6"/>
      <c r="S256" s="6"/>
      <c r="V256" s="6"/>
      <c r="Y256" s="6"/>
      <c r="AB256" s="6"/>
    </row>
    <row r="257" spans="1:46">
      <c r="A257" s="8">
        <v>300001824</v>
      </c>
      <c r="B257" s="9">
        <v>404</v>
      </c>
      <c r="C257" s="10" t="s">
        <v>1951</v>
      </c>
      <c r="D257" s="9" t="s">
        <v>1952</v>
      </c>
      <c r="E257" s="10" t="s">
        <v>1953</v>
      </c>
      <c r="F257" s="19" t="s">
        <v>35</v>
      </c>
      <c r="G257" s="18">
        <v>1002</v>
      </c>
      <c r="H257" s="6" t="s">
        <v>1615</v>
      </c>
      <c r="I257" s="6" t="s">
        <v>1616</v>
      </c>
      <c r="J257" s="18">
        <v>7001</v>
      </c>
      <c r="K257" s="6" t="s">
        <v>1620</v>
      </c>
      <c r="L257" s="6" t="s">
        <v>1621</v>
      </c>
      <c r="M257" s="18">
        <v>7099</v>
      </c>
      <c r="N257" s="6" t="s">
        <v>1620</v>
      </c>
      <c r="O257" s="6" t="s">
        <v>28</v>
      </c>
      <c r="P257" s="6"/>
      <c r="S257" s="6"/>
      <c r="V257" s="6"/>
      <c r="AN257" s="6"/>
      <c r="AQ257" s="6"/>
      <c r="AT257" s="6"/>
    </row>
    <row r="258" spans="1:46">
      <c r="A258" s="8">
        <v>300002189</v>
      </c>
      <c r="B258" s="9">
        <v>406</v>
      </c>
      <c r="C258" s="10" t="s">
        <v>537</v>
      </c>
      <c r="D258" s="9" t="s">
        <v>538</v>
      </c>
      <c r="E258" s="10" t="s">
        <v>539</v>
      </c>
      <c r="F258" s="19" t="s">
        <v>39</v>
      </c>
      <c r="G258" s="18">
        <v>4004</v>
      </c>
      <c r="H258" s="6" t="s">
        <v>1626</v>
      </c>
      <c r="I258" s="6" t="s">
        <v>1628</v>
      </c>
      <c r="J258" s="18">
        <v>12002</v>
      </c>
      <c r="K258" s="6" t="s">
        <v>1669</v>
      </c>
      <c r="L258" s="6" t="s">
        <v>1670</v>
      </c>
      <c r="M258" s="6"/>
      <c r="P258" s="6"/>
      <c r="S258" s="6"/>
      <c r="AN258" s="6"/>
      <c r="AQ258" s="6"/>
      <c r="AT258" s="6"/>
    </row>
    <row r="259" spans="1:46">
      <c r="A259" s="8">
        <v>300000819</v>
      </c>
      <c r="B259" s="9">
        <v>407</v>
      </c>
      <c r="C259" s="10" t="s">
        <v>540</v>
      </c>
      <c r="D259" s="9" t="s">
        <v>541</v>
      </c>
      <c r="E259" s="10" t="s">
        <v>542</v>
      </c>
      <c r="F259" s="19" t="s">
        <v>39</v>
      </c>
      <c r="G259" s="18">
        <v>1001</v>
      </c>
      <c r="H259" s="6" t="s">
        <v>1615</v>
      </c>
      <c r="I259" s="6" t="s">
        <v>1688</v>
      </c>
      <c r="J259" s="18">
        <v>1002</v>
      </c>
      <c r="K259" s="6" t="s">
        <v>1615</v>
      </c>
      <c r="L259" s="6" t="s">
        <v>1616</v>
      </c>
      <c r="M259" s="18">
        <v>1004</v>
      </c>
      <c r="N259" s="6" t="s">
        <v>1615</v>
      </c>
      <c r="O259" s="6" t="s">
        <v>1617</v>
      </c>
      <c r="P259" s="18">
        <v>2003</v>
      </c>
      <c r="Q259" s="6" t="s">
        <v>1602</v>
      </c>
      <c r="R259" s="6" t="s">
        <v>1619</v>
      </c>
      <c r="S259" s="18">
        <v>2006</v>
      </c>
      <c r="T259" s="6" t="s">
        <v>1602</v>
      </c>
      <c r="U259" s="6" t="s">
        <v>1607</v>
      </c>
      <c r="V259" s="18">
        <v>2007</v>
      </c>
      <c r="W259" s="6" t="s">
        <v>1602</v>
      </c>
      <c r="X259" s="6" t="s">
        <v>1608</v>
      </c>
      <c r="Y259" s="18">
        <v>2008</v>
      </c>
      <c r="Z259" s="6" t="s">
        <v>1602</v>
      </c>
      <c r="AA259" s="6" t="s">
        <v>1609</v>
      </c>
      <c r="AB259" s="18">
        <v>14001</v>
      </c>
      <c r="AC259" s="6" t="s">
        <v>1640</v>
      </c>
      <c r="AD259" s="6" t="s">
        <v>1641</v>
      </c>
      <c r="AE259" s="18">
        <v>14002</v>
      </c>
      <c r="AF259" s="6" t="s">
        <v>1640</v>
      </c>
      <c r="AG259" s="6" t="s">
        <v>1804</v>
      </c>
      <c r="AH259" s="18">
        <v>15003</v>
      </c>
      <c r="AI259" s="6" t="s">
        <v>1610</v>
      </c>
      <c r="AJ259" s="6" t="s">
        <v>1611</v>
      </c>
      <c r="AK259" s="6"/>
      <c r="AN259" s="6"/>
      <c r="AQ259" s="6"/>
    </row>
    <row r="260" spans="1:46">
      <c r="A260" s="8">
        <v>300002298</v>
      </c>
      <c r="B260" s="9">
        <v>409</v>
      </c>
      <c r="C260" s="10" t="s">
        <v>1954</v>
      </c>
      <c r="D260" s="9" t="s">
        <v>1955</v>
      </c>
      <c r="E260" s="10" t="s">
        <v>1956</v>
      </c>
      <c r="F260" s="19" t="s">
        <v>27</v>
      </c>
      <c r="G260" s="18">
        <v>1001</v>
      </c>
      <c r="H260" s="6" t="s">
        <v>1615</v>
      </c>
      <c r="I260" s="6" t="s">
        <v>1688</v>
      </c>
      <c r="J260" s="18">
        <v>2001</v>
      </c>
      <c r="K260" s="6" t="s">
        <v>1602</v>
      </c>
      <c r="L260" s="6" t="s">
        <v>1603</v>
      </c>
      <c r="M260" s="18">
        <v>2002</v>
      </c>
      <c r="N260" s="6" t="s">
        <v>1602</v>
      </c>
      <c r="O260" s="6" t="s">
        <v>1604</v>
      </c>
      <c r="P260" s="18">
        <v>2003</v>
      </c>
      <c r="Q260" s="6" t="s">
        <v>1602</v>
      </c>
      <c r="R260" s="6" t="s">
        <v>1619</v>
      </c>
      <c r="S260" s="18">
        <v>2004</v>
      </c>
      <c r="T260" s="6" t="s">
        <v>1602</v>
      </c>
      <c r="U260" s="6" t="s">
        <v>1605</v>
      </c>
      <c r="V260" s="18">
        <v>2007</v>
      </c>
      <c r="W260" s="6" t="s">
        <v>1602</v>
      </c>
      <c r="X260" s="6" t="s">
        <v>1608</v>
      </c>
      <c r="Y260" s="18">
        <v>2099</v>
      </c>
      <c r="Z260" s="6" t="s">
        <v>1602</v>
      </c>
      <c r="AA260" s="6" t="s">
        <v>28</v>
      </c>
      <c r="AB260" s="18">
        <v>4003</v>
      </c>
      <c r="AC260" s="6" t="s">
        <v>1626</v>
      </c>
      <c r="AD260" s="6" t="s">
        <v>1627</v>
      </c>
      <c r="AE260" s="18">
        <v>4004</v>
      </c>
      <c r="AF260" s="6" t="s">
        <v>1626</v>
      </c>
      <c r="AG260" s="6" t="s">
        <v>1628</v>
      </c>
      <c r="AH260" s="18">
        <v>4005</v>
      </c>
      <c r="AI260" s="6" t="s">
        <v>1626</v>
      </c>
      <c r="AJ260" s="6" t="s">
        <v>1644</v>
      </c>
      <c r="AK260" s="18">
        <v>4006</v>
      </c>
      <c r="AL260" s="6" t="s">
        <v>1626</v>
      </c>
      <c r="AM260" s="6" t="s">
        <v>1629</v>
      </c>
      <c r="AN260" s="6"/>
      <c r="AQ260" s="6"/>
      <c r="AT260" s="6"/>
    </row>
    <row r="261" spans="1:46">
      <c r="A261" s="8">
        <v>300001041</v>
      </c>
      <c r="B261" s="9">
        <v>410</v>
      </c>
      <c r="C261" s="10" t="s">
        <v>1957</v>
      </c>
      <c r="D261" s="9" t="s">
        <v>1958</v>
      </c>
      <c r="E261" s="10" t="s">
        <v>1959</v>
      </c>
      <c r="F261" s="19" t="s">
        <v>35</v>
      </c>
      <c r="G261" s="18">
        <v>1099</v>
      </c>
      <c r="H261" s="6" t="s">
        <v>1615</v>
      </c>
      <c r="I261" s="6" t="s">
        <v>28</v>
      </c>
      <c r="J261" s="18">
        <v>2007</v>
      </c>
      <c r="K261" s="6" t="s">
        <v>1602</v>
      </c>
      <c r="L261" s="6" t="s">
        <v>1608</v>
      </c>
      <c r="M261" s="18">
        <v>2008</v>
      </c>
      <c r="N261" s="6" t="s">
        <v>1602</v>
      </c>
      <c r="O261" s="6" t="s">
        <v>1609</v>
      </c>
      <c r="P261" s="18">
        <v>3004</v>
      </c>
      <c r="Q261" s="6" t="s">
        <v>1652</v>
      </c>
      <c r="R261" s="6" t="s">
        <v>1653</v>
      </c>
      <c r="S261" s="18">
        <v>3006</v>
      </c>
      <c r="T261" s="6" t="s">
        <v>1652</v>
      </c>
      <c r="U261" s="6" t="s">
        <v>1654</v>
      </c>
      <c r="V261" s="18">
        <v>4099</v>
      </c>
      <c r="W261" s="6" t="s">
        <v>1626</v>
      </c>
      <c r="X261" s="6" t="s">
        <v>28</v>
      </c>
      <c r="Y261" s="18">
        <v>11099</v>
      </c>
      <c r="Z261" s="6" t="s">
        <v>1630</v>
      </c>
      <c r="AA261" s="6" t="s">
        <v>28</v>
      </c>
      <c r="AB261" s="18">
        <v>15004</v>
      </c>
      <c r="AC261" s="6" t="s">
        <v>1610</v>
      </c>
      <c r="AD261" s="6" t="s">
        <v>1652</v>
      </c>
      <c r="AE261" s="6"/>
      <c r="AH261" s="6"/>
      <c r="AK261" s="6"/>
    </row>
    <row r="262" spans="1:46">
      <c r="A262" s="8">
        <v>300002569</v>
      </c>
      <c r="B262" s="9">
        <v>412</v>
      </c>
      <c r="C262" s="10" t="s">
        <v>1960</v>
      </c>
      <c r="D262" s="9" t="s">
        <v>1961</v>
      </c>
      <c r="E262" s="10" t="s">
        <v>1962</v>
      </c>
      <c r="F262" s="19" t="s">
        <v>39</v>
      </c>
      <c r="G262" s="18">
        <v>1001</v>
      </c>
      <c r="H262" s="6" t="s">
        <v>1615</v>
      </c>
      <c r="I262" s="6" t="s">
        <v>1688</v>
      </c>
      <c r="J262" s="18">
        <v>2002</v>
      </c>
      <c r="K262" s="6" t="s">
        <v>1602</v>
      </c>
      <c r="L262" s="6" t="s">
        <v>1604</v>
      </c>
      <c r="M262" s="18">
        <v>2003</v>
      </c>
      <c r="N262" s="6" t="s">
        <v>1602</v>
      </c>
      <c r="O262" s="6" t="s">
        <v>1619</v>
      </c>
      <c r="P262" s="18">
        <v>2007</v>
      </c>
      <c r="Q262" s="6" t="s">
        <v>1602</v>
      </c>
      <c r="R262" s="6" t="s">
        <v>1608</v>
      </c>
      <c r="S262" s="18">
        <v>2008</v>
      </c>
      <c r="T262" s="6" t="s">
        <v>1602</v>
      </c>
      <c r="U262" s="6" t="s">
        <v>1609</v>
      </c>
      <c r="V262" s="18">
        <v>15001</v>
      </c>
      <c r="W262" s="6" t="s">
        <v>1610</v>
      </c>
      <c r="X262" s="6" t="s">
        <v>1688</v>
      </c>
      <c r="Y262" s="18">
        <v>15002</v>
      </c>
      <c r="Z262" s="6" t="s">
        <v>1610</v>
      </c>
      <c r="AA262" s="6" t="s">
        <v>1602</v>
      </c>
      <c r="AB262" s="6"/>
      <c r="AE262" s="6"/>
      <c r="AH262" s="6"/>
      <c r="AK262" s="6"/>
      <c r="AN262" s="6"/>
    </row>
    <row r="263" spans="1:46">
      <c r="A263" s="8">
        <v>300000663</v>
      </c>
      <c r="B263" s="9">
        <v>413</v>
      </c>
      <c r="C263" s="10" t="s">
        <v>543</v>
      </c>
      <c r="D263" s="9" t="s">
        <v>544</v>
      </c>
      <c r="E263" s="10" t="s">
        <v>545</v>
      </c>
      <c r="F263" s="19" t="s">
        <v>39</v>
      </c>
      <c r="G263" s="18">
        <v>1001</v>
      </c>
      <c r="H263" s="6" t="s">
        <v>1615</v>
      </c>
      <c r="I263" s="6" t="s">
        <v>1688</v>
      </c>
      <c r="J263" s="18">
        <v>2001</v>
      </c>
      <c r="K263" s="6" t="s">
        <v>1602</v>
      </c>
      <c r="L263" s="6" t="s">
        <v>1603</v>
      </c>
      <c r="M263" s="18">
        <v>2002</v>
      </c>
      <c r="N263" s="6" t="s">
        <v>1602</v>
      </c>
      <c r="O263" s="6" t="s">
        <v>1604</v>
      </c>
      <c r="P263" s="6"/>
      <c r="S263" s="6"/>
      <c r="V263" s="6"/>
    </row>
    <row r="264" spans="1:46">
      <c r="A264" s="8">
        <v>300002800</v>
      </c>
      <c r="B264" s="9">
        <v>415</v>
      </c>
      <c r="C264" s="10" t="s">
        <v>546</v>
      </c>
      <c r="D264" s="9" t="s">
        <v>547</v>
      </c>
      <c r="E264" s="10" t="s">
        <v>548</v>
      </c>
      <c r="F264" s="19" t="s">
        <v>39</v>
      </c>
      <c r="G264" s="18">
        <v>2007</v>
      </c>
      <c r="H264" s="6" t="s">
        <v>1602</v>
      </c>
      <c r="I264" s="6" t="s">
        <v>1608</v>
      </c>
      <c r="J264" s="18">
        <v>15003</v>
      </c>
      <c r="K264" s="6" t="s">
        <v>1610</v>
      </c>
      <c r="L264" s="6" t="s">
        <v>1611</v>
      </c>
      <c r="M264" s="6"/>
      <c r="P264" s="6"/>
      <c r="S264" s="6"/>
    </row>
    <row r="265" spans="1:46">
      <c r="A265" s="8">
        <v>300001450</v>
      </c>
      <c r="B265" s="9">
        <v>420</v>
      </c>
      <c r="C265" s="10" t="s">
        <v>549</v>
      </c>
      <c r="D265" s="9" t="s">
        <v>550</v>
      </c>
      <c r="E265" s="10" t="s">
        <v>551</v>
      </c>
      <c r="F265" s="19" t="s">
        <v>27</v>
      </c>
      <c r="G265" s="18">
        <v>4003</v>
      </c>
      <c r="H265" s="6" t="s">
        <v>1626</v>
      </c>
      <c r="I265" s="6" t="s">
        <v>1627</v>
      </c>
      <c r="J265" s="18">
        <v>4005</v>
      </c>
      <c r="K265" s="6" t="s">
        <v>1626</v>
      </c>
      <c r="L265" s="6" t="s">
        <v>1644</v>
      </c>
      <c r="M265" s="18">
        <v>4099</v>
      </c>
      <c r="N265" s="6" t="s">
        <v>1626</v>
      </c>
      <c r="O265" s="6" t="s">
        <v>28</v>
      </c>
      <c r="P265" s="6"/>
      <c r="S265" s="6"/>
      <c r="V265" s="6"/>
      <c r="Y265" s="6"/>
    </row>
    <row r="266" spans="1:46">
      <c r="A266" s="8">
        <v>300002378</v>
      </c>
      <c r="B266" s="9">
        <v>421</v>
      </c>
      <c r="C266" s="10" t="s">
        <v>1963</v>
      </c>
      <c r="D266" s="9" t="s">
        <v>1964</v>
      </c>
      <c r="E266" s="10" t="s">
        <v>1965</v>
      </c>
      <c r="F266" s="19" t="s">
        <v>39</v>
      </c>
      <c r="G266" s="18">
        <v>14099</v>
      </c>
      <c r="H266" s="6" t="s">
        <v>1640</v>
      </c>
      <c r="I266" s="6" t="s">
        <v>28</v>
      </c>
      <c r="J266" s="6"/>
      <c r="M266" s="6"/>
      <c r="P266" s="6"/>
      <c r="S266" s="6"/>
    </row>
    <row r="267" spans="1:46">
      <c r="A267" s="8">
        <v>300000631</v>
      </c>
      <c r="B267" s="9">
        <v>423</v>
      </c>
      <c r="C267" s="10" t="s">
        <v>1966</v>
      </c>
      <c r="D267" s="9" t="s">
        <v>1967</v>
      </c>
      <c r="E267" s="10" t="s">
        <v>1968</v>
      </c>
      <c r="F267" s="19" t="s">
        <v>39</v>
      </c>
      <c r="G267" s="18">
        <v>4003</v>
      </c>
      <c r="H267" s="6" t="s">
        <v>1626</v>
      </c>
      <c r="I267" s="6" t="s">
        <v>1627</v>
      </c>
      <c r="J267" s="18">
        <v>10004</v>
      </c>
      <c r="K267" s="6" t="s">
        <v>1660</v>
      </c>
      <c r="L267" s="6" t="s">
        <v>1661</v>
      </c>
      <c r="M267" s="6"/>
      <c r="P267" s="6"/>
      <c r="S267" s="6"/>
    </row>
    <row r="268" spans="1:46">
      <c r="A268" s="8">
        <v>300001702</v>
      </c>
      <c r="B268" s="9">
        <v>425</v>
      </c>
      <c r="C268" s="10" t="s">
        <v>1969</v>
      </c>
      <c r="D268" s="9" t="s">
        <v>1970</v>
      </c>
      <c r="E268" s="10" t="s">
        <v>1971</v>
      </c>
      <c r="F268" s="19" t="s">
        <v>27</v>
      </c>
      <c r="G268" s="18">
        <v>13004</v>
      </c>
      <c r="H268" s="6" t="s">
        <v>1631</v>
      </c>
      <c r="I268" s="6" t="s">
        <v>1633</v>
      </c>
      <c r="J268" s="6"/>
      <c r="M268" s="6"/>
      <c r="P268" s="6"/>
      <c r="AK268" s="6"/>
      <c r="AN268" s="6"/>
      <c r="AQ268" s="6"/>
    </row>
    <row r="269" spans="1:46">
      <c r="A269" s="8">
        <v>300002163</v>
      </c>
      <c r="B269" s="9">
        <v>426</v>
      </c>
      <c r="C269" s="10" t="s">
        <v>1972</v>
      </c>
      <c r="D269" s="9" t="s">
        <v>1973</v>
      </c>
      <c r="E269" s="10" t="s">
        <v>1974</v>
      </c>
      <c r="F269" s="19" t="s">
        <v>39</v>
      </c>
      <c r="G269" s="18">
        <v>1001</v>
      </c>
      <c r="H269" s="6" t="s">
        <v>1615</v>
      </c>
      <c r="I269" s="6" t="s">
        <v>1688</v>
      </c>
      <c r="J269" s="18">
        <v>1002</v>
      </c>
      <c r="K269" s="6" t="s">
        <v>1615</v>
      </c>
      <c r="L269" s="6" t="s">
        <v>1616</v>
      </c>
      <c r="M269" s="18">
        <v>2007</v>
      </c>
      <c r="N269" s="6" t="s">
        <v>1602</v>
      </c>
      <c r="O269" s="6" t="s">
        <v>1608</v>
      </c>
      <c r="P269" s="6"/>
      <c r="S269" s="6"/>
      <c r="V269" s="6"/>
      <c r="AB269" s="6"/>
      <c r="AE269" s="6"/>
      <c r="AH269" s="6"/>
    </row>
    <row r="270" spans="1:46">
      <c r="A270" s="8">
        <v>300002734</v>
      </c>
      <c r="B270" s="9">
        <v>431</v>
      </c>
      <c r="C270" s="10" t="s">
        <v>552</v>
      </c>
      <c r="D270" s="9" t="s">
        <v>553</v>
      </c>
      <c r="E270" s="10" t="s">
        <v>554</v>
      </c>
      <c r="F270" s="19" t="s">
        <v>39</v>
      </c>
      <c r="G270" s="18">
        <v>2099</v>
      </c>
      <c r="H270" s="6" t="s">
        <v>1602</v>
      </c>
      <c r="I270" s="6" t="s">
        <v>28</v>
      </c>
      <c r="J270" s="6"/>
      <c r="M270" s="6"/>
      <c r="P270" s="6"/>
      <c r="S270" s="6"/>
      <c r="V270" s="6"/>
      <c r="Y270" s="6"/>
      <c r="AB270" s="6"/>
      <c r="AE270" s="6"/>
    </row>
    <row r="271" spans="1:46">
      <c r="A271" s="8">
        <v>300002106</v>
      </c>
      <c r="B271" s="9">
        <v>432</v>
      </c>
      <c r="C271" s="10" t="s">
        <v>555</v>
      </c>
      <c r="D271" s="9" t="s">
        <v>556</v>
      </c>
      <c r="E271" s="10" t="s">
        <v>557</v>
      </c>
      <c r="F271" s="19" t="s">
        <v>39</v>
      </c>
      <c r="G271" s="18">
        <v>2002</v>
      </c>
      <c r="H271" s="6" t="s">
        <v>1602</v>
      </c>
      <c r="I271" s="6" t="s">
        <v>1604</v>
      </c>
      <c r="J271" s="18">
        <v>2006</v>
      </c>
      <c r="K271" s="6" t="s">
        <v>1602</v>
      </c>
      <c r="L271" s="6" t="s">
        <v>1607</v>
      </c>
      <c r="M271" s="18">
        <v>2007</v>
      </c>
      <c r="N271" s="6" t="s">
        <v>1602</v>
      </c>
      <c r="O271" s="6" t="s">
        <v>1608</v>
      </c>
      <c r="P271" s="18">
        <v>2008</v>
      </c>
      <c r="Q271" s="6" t="s">
        <v>1602</v>
      </c>
      <c r="R271" s="6" t="s">
        <v>1609</v>
      </c>
      <c r="S271" s="18">
        <v>3001</v>
      </c>
      <c r="T271" s="6" t="s">
        <v>1652</v>
      </c>
      <c r="U271" s="6" t="s">
        <v>1699</v>
      </c>
      <c r="V271" s="6"/>
      <c r="Y271" s="6"/>
      <c r="AB271" s="6"/>
    </row>
    <row r="272" spans="1:46">
      <c r="A272" s="8">
        <v>300002636</v>
      </c>
      <c r="B272" s="9">
        <v>434</v>
      </c>
      <c r="C272" s="10" t="s">
        <v>558</v>
      </c>
      <c r="D272" s="9" t="s">
        <v>559</v>
      </c>
      <c r="E272" s="10" t="s">
        <v>560</v>
      </c>
      <c r="F272" s="19" t="s">
        <v>39</v>
      </c>
      <c r="G272" s="18">
        <v>1004</v>
      </c>
      <c r="H272" s="6" t="s">
        <v>1615</v>
      </c>
      <c r="I272" s="6" t="s">
        <v>1617</v>
      </c>
      <c r="J272" s="18">
        <v>9003</v>
      </c>
      <c r="K272" s="6" t="s">
        <v>1676</v>
      </c>
      <c r="L272" s="6" t="s">
        <v>1772</v>
      </c>
      <c r="M272" s="18">
        <v>15099</v>
      </c>
      <c r="N272" s="6" t="s">
        <v>1610</v>
      </c>
      <c r="O272" s="6" t="s">
        <v>28</v>
      </c>
      <c r="P272" s="6"/>
      <c r="S272" s="6"/>
      <c r="V272" s="6"/>
      <c r="Y272" s="6"/>
      <c r="AB272" s="6"/>
    </row>
    <row r="273" spans="1:61">
      <c r="A273" s="8">
        <v>300000043</v>
      </c>
      <c r="B273" s="9">
        <v>435</v>
      </c>
      <c r="C273" s="10" t="s">
        <v>561</v>
      </c>
      <c r="D273" s="9" t="s">
        <v>1975</v>
      </c>
      <c r="E273" s="10" t="s">
        <v>562</v>
      </c>
      <c r="F273" s="19" t="s">
        <v>27</v>
      </c>
      <c r="G273" s="18">
        <v>6001</v>
      </c>
      <c r="H273" s="6" t="s">
        <v>1656</v>
      </c>
      <c r="I273" s="6" t="s">
        <v>1657</v>
      </c>
      <c r="J273" s="18">
        <v>6002</v>
      </c>
      <c r="K273" s="6" t="s">
        <v>1656</v>
      </c>
      <c r="L273" s="6" t="s">
        <v>1658</v>
      </c>
      <c r="M273" s="18">
        <v>6003</v>
      </c>
      <c r="N273" s="6" t="s">
        <v>1656</v>
      </c>
      <c r="O273" s="6" t="s">
        <v>1659</v>
      </c>
      <c r="P273" s="18">
        <v>6099</v>
      </c>
      <c r="Q273" s="6" t="s">
        <v>1656</v>
      </c>
      <c r="R273" s="6" t="s">
        <v>28</v>
      </c>
      <c r="S273" s="6"/>
      <c r="V273" s="6"/>
      <c r="Y273" s="6"/>
      <c r="AB273" s="6"/>
      <c r="AE273" s="6"/>
    </row>
    <row r="274" spans="1:61">
      <c r="A274" s="8">
        <v>300001784</v>
      </c>
      <c r="B274" s="9">
        <v>436</v>
      </c>
      <c r="C274" s="10" t="s">
        <v>563</v>
      </c>
      <c r="D274" s="9" t="s">
        <v>564</v>
      </c>
      <c r="E274" s="10" t="s">
        <v>565</v>
      </c>
      <c r="F274" s="19" t="s">
        <v>39</v>
      </c>
      <c r="G274" s="18">
        <v>99099</v>
      </c>
      <c r="H274" s="6" t="s">
        <v>28</v>
      </c>
      <c r="I274" s="6" t="s">
        <v>28</v>
      </c>
      <c r="J274" s="6"/>
      <c r="M274" s="6"/>
      <c r="P274" s="6"/>
      <c r="Y274" s="6"/>
      <c r="AB274" s="6"/>
      <c r="AE274" s="6"/>
      <c r="AQ274" s="6"/>
      <c r="AT274" s="6"/>
      <c r="AW274" s="6"/>
    </row>
    <row r="275" spans="1:61">
      <c r="A275" s="8">
        <v>300002405</v>
      </c>
      <c r="B275" s="9">
        <v>437</v>
      </c>
      <c r="C275" s="10" t="s">
        <v>566</v>
      </c>
      <c r="D275" s="9" t="s">
        <v>567</v>
      </c>
      <c r="E275" s="10" t="s">
        <v>568</v>
      </c>
      <c r="F275" s="19" t="s">
        <v>39</v>
      </c>
      <c r="G275" s="18">
        <v>2002</v>
      </c>
      <c r="H275" s="6" t="s">
        <v>1602</v>
      </c>
      <c r="I275" s="6" t="s">
        <v>1604</v>
      </c>
      <c r="J275" s="18">
        <v>2007</v>
      </c>
      <c r="K275" s="6" t="s">
        <v>1602</v>
      </c>
      <c r="L275" s="6" t="s">
        <v>1608</v>
      </c>
      <c r="M275" s="18">
        <v>5008</v>
      </c>
      <c r="N275" s="6" t="s">
        <v>1671</v>
      </c>
      <c r="O275" s="6" t="s">
        <v>1864</v>
      </c>
      <c r="P275" s="18">
        <v>15002</v>
      </c>
      <c r="Q275" s="6" t="s">
        <v>1610</v>
      </c>
      <c r="R275" s="6" t="s">
        <v>1602</v>
      </c>
      <c r="S275" s="18">
        <v>15003</v>
      </c>
      <c r="T275" s="6" t="s">
        <v>1610</v>
      </c>
      <c r="U275" s="6" t="s">
        <v>1611</v>
      </c>
      <c r="V275" s="6"/>
      <c r="Y275" s="6"/>
      <c r="AB275" s="6"/>
    </row>
    <row r="276" spans="1:61">
      <c r="A276" s="8">
        <v>300000925</v>
      </c>
      <c r="B276" s="9">
        <v>438</v>
      </c>
      <c r="C276" s="10" t="s">
        <v>569</v>
      </c>
      <c r="D276" s="9" t="s">
        <v>570</v>
      </c>
      <c r="E276" s="10" t="s">
        <v>571</v>
      </c>
      <c r="F276" s="19" t="s">
        <v>39</v>
      </c>
      <c r="G276" s="18">
        <v>2001</v>
      </c>
      <c r="H276" s="6" t="s">
        <v>1602</v>
      </c>
      <c r="I276" s="6" t="s">
        <v>1603</v>
      </c>
      <c r="J276" s="18">
        <v>2002</v>
      </c>
      <c r="K276" s="6" t="s">
        <v>1602</v>
      </c>
      <c r="L276" s="6" t="s">
        <v>1604</v>
      </c>
      <c r="M276" s="18">
        <v>2003</v>
      </c>
      <c r="N276" s="6" t="s">
        <v>1602</v>
      </c>
      <c r="O276" s="6" t="s">
        <v>1619</v>
      </c>
      <c r="P276" s="18">
        <v>2004</v>
      </c>
      <c r="Q276" s="6" t="s">
        <v>1602</v>
      </c>
      <c r="R276" s="6" t="s">
        <v>1605</v>
      </c>
      <c r="S276" s="18">
        <v>2005</v>
      </c>
      <c r="T276" s="6" t="s">
        <v>1602</v>
      </c>
      <c r="U276" s="6" t="s">
        <v>1606</v>
      </c>
      <c r="V276" s="18">
        <v>2007</v>
      </c>
      <c r="W276" s="6" t="s">
        <v>1602</v>
      </c>
      <c r="X276" s="6" t="s">
        <v>1608</v>
      </c>
      <c r="Y276" s="18">
        <v>2099</v>
      </c>
      <c r="Z276" s="6" t="s">
        <v>1602</v>
      </c>
      <c r="AA276" s="6" t="s">
        <v>28</v>
      </c>
      <c r="AB276" s="6"/>
      <c r="AE276" s="6"/>
      <c r="AH276" s="6"/>
    </row>
    <row r="277" spans="1:61">
      <c r="A277" s="8">
        <v>300002655</v>
      </c>
      <c r="B277" s="9">
        <v>440</v>
      </c>
      <c r="C277" s="10" t="s">
        <v>572</v>
      </c>
      <c r="D277" s="9" t="s">
        <v>573</v>
      </c>
      <c r="E277" s="10" t="s">
        <v>574</v>
      </c>
      <c r="F277" s="19" t="s">
        <v>39</v>
      </c>
      <c r="G277" s="18">
        <v>99099</v>
      </c>
      <c r="H277" s="6" t="s">
        <v>28</v>
      </c>
      <c r="I277" s="6" t="s">
        <v>28</v>
      </c>
      <c r="J277" s="6"/>
      <c r="M277" s="6"/>
      <c r="P277" s="6"/>
      <c r="Y277" s="6"/>
      <c r="AB277" s="6"/>
      <c r="AE277" s="6"/>
      <c r="AT277" s="6"/>
      <c r="AW277" s="6"/>
      <c r="AZ277" s="6"/>
    </row>
    <row r="278" spans="1:61">
      <c r="A278" s="8">
        <v>300000878</v>
      </c>
      <c r="B278" s="9">
        <v>441</v>
      </c>
      <c r="C278" s="10" t="s">
        <v>575</v>
      </c>
      <c r="D278" s="9" t="s">
        <v>576</v>
      </c>
      <c r="E278" s="10" t="s">
        <v>577</v>
      </c>
      <c r="F278" s="19" t="s">
        <v>27</v>
      </c>
      <c r="G278" s="18">
        <v>6001</v>
      </c>
      <c r="H278" s="6" t="s">
        <v>1656</v>
      </c>
      <c r="I278" s="6" t="s">
        <v>1657</v>
      </c>
      <c r="J278" s="18">
        <v>6002</v>
      </c>
      <c r="K278" s="6" t="s">
        <v>1656</v>
      </c>
      <c r="L278" s="6" t="s">
        <v>1658</v>
      </c>
      <c r="M278" s="18">
        <v>6003</v>
      </c>
      <c r="N278" s="6" t="s">
        <v>1656</v>
      </c>
      <c r="O278" s="6" t="s">
        <v>1659</v>
      </c>
      <c r="P278" s="18">
        <v>99002</v>
      </c>
      <c r="Q278" s="6" t="s">
        <v>28</v>
      </c>
      <c r="R278" s="6" t="s">
        <v>1737</v>
      </c>
      <c r="S278" s="6"/>
      <c r="V278" s="6"/>
      <c r="Y278" s="6"/>
      <c r="AB278" s="6"/>
    </row>
    <row r="279" spans="1:61">
      <c r="A279" s="8">
        <v>300001846</v>
      </c>
      <c r="B279" s="9">
        <v>443</v>
      </c>
      <c r="C279" s="10" t="s">
        <v>1976</v>
      </c>
      <c r="D279" s="9" t="s">
        <v>1977</v>
      </c>
      <c r="E279" s="10" t="s">
        <v>1978</v>
      </c>
      <c r="F279" s="19" t="s">
        <v>27</v>
      </c>
      <c r="G279" s="18">
        <v>13001</v>
      </c>
      <c r="H279" s="6" t="s">
        <v>1631</v>
      </c>
      <c r="I279" s="6" t="s">
        <v>1707</v>
      </c>
      <c r="J279" s="18">
        <v>13004</v>
      </c>
      <c r="K279" s="6" t="s">
        <v>1631</v>
      </c>
      <c r="L279" s="6" t="s">
        <v>1633</v>
      </c>
      <c r="M279" s="18">
        <v>13005</v>
      </c>
      <c r="N279" s="6" t="s">
        <v>1631</v>
      </c>
      <c r="O279" s="6" t="s">
        <v>1634</v>
      </c>
      <c r="P279" s="6"/>
      <c r="S279" s="6"/>
      <c r="V279" s="6"/>
      <c r="Y279" s="6"/>
      <c r="AB279" s="6"/>
      <c r="AE279" s="6"/>
      <c r="BC279" s="6"/>
      <c r="BF279" s="6"/>
      <c r="BI279" s="6"/>
    </row>
    <row r="280" spans="1:61">
      <c r="A280" s="8">
        <v>300002618</v>
      </c>
      <c r="B280" s="9">
        <v>445</v>
      </c>
      <c r="C280" s="10" t="s">
        <v>578</v>
      </c>
      <c r="D280" s="9" t="s">
        <v>579</v>
      </c>
      <c r="E280" s="10" t="s">
        <v>580</v>
      </c>
      <c r="F280" s="19" t="s">
        <v>39</v>
      </c>
      <c r="G280" s="18">
        <v>4099</v>
      </c>
      <c r="H280" s="6" t="s">
        <v>1626</v>
      </c>
      <c r="I280" s="6" t="s">
        <v>28</v>
      </c>
      <c r="J280" s="18">
        <v>15099</v>
      </c>
      <c r="K280" s="6" t="s">
        <v>1610</v>
      </c>
      <c r="L280" s="6" t="s">
        <v>28</v>
      </c>
      <c r="M280" s="6"/>
      <c r="P280" s="6"/>
      <c r="S280" s="6"/>
      <c r="V280" s="6"/>
    </row>
    <row r="281" spans="1:61">
      <c r="A281" s="8">
        <v>300002085</v>
      </c>
      <c r="B281" s="9">
        <v>446</v>
      </c>
      <c r="C281" s="10" t="s">
        <v>581</v>
      </c>
      <c r="D281" s="9" t="s">
        <v>1979</v>
      </c>
      <c r="E281" s="10" t="s">
        <v>582</v>
      </c>
      <c r="F281" s="19" t="s">
        <v>27</v>
      </c>
      <c r="G281" s="18">
        <v>4003</v>
      </c>
      <c r="H281" s="6" t="s">
        <v>1626</v>
      </c>
      <c r="I281" s="6" t="s">
        <v>1627</v>
      </c>
      <c r="J281" s="18">
        <v>4099</v>
      </c>
      <c r="K281" s="6" t="s">
        <v>1626</v>
      </c>
      <c r="L281" s="6" t="s">
        <v>28</v>
      </c>
      <c r="M281" s="18">
        <v>99099</v>
      </c>
      <c r="N281" s="6" t="s">
        <v>28</v>
      </c>
      <c r="O281" s="6" t="s">
        <v>28</v>
      </c>
      <c r="P281" s="6"/>
      <c r="S281" s="6"/>
      <c r="V281" s="6"/>
    </row>
    <row r="282" spans="1:61">
      <c r="A282" s="8">
        <v>300001586</v>
      </c>
      <c r="B282" s="9">
        <v>447</v>
      </c>
      <c r="C282" s="10" t="s">
        <v>583</v>
      </c>
      <c r="D282" s="9" t="s">
        <v>584</v>
      </c>
      <c r="E282" s="10" t="s">
        <v>585</v>
      </c>
      <c r="F282" s="19" t="s">
        <v>39</v>
      </c>
      <c r="G282" s="18">
        <v>11099</v>
      </c>
      <c r="H282" s="6" t="s">
        <v>1630</v>
      </c>
      <c r="I282" s="6" t="s">
        <v>28</v>
      </c>
      <c r="J282" s="6"/>
      <c r="M282" s="6"/>
      <c r="P282" s="6"/>
      <c r="S282" s="6"/>
      <c r="V282" s="6"/>
    </row>
    <row r="283" spans="1:61">
      <c r="A283" s="8">
        <v>300002230</v>
      </c>
      <c r="B283" s="9">
        <v>448</v>
      </c>
      <c r="C283" s="10" t="s">
        <v>1980</v>
      </c>
      <c r="D283" s="9" t="s">
        <v>1981</v>
      </c>
      <c r="E283" s="10" t="s">
        <v>1982</v>
      </c>
      <c r="F283" s="19" t="s">
        <v>27</v>
      </c>
      <c r="G283" s="18">
        <v>13004</v>
      </c>
      <c r="H283" s="6" t="s">
        <v>1631</v>
      </c>
      <c r="I283" s="6" t="s">
        <v>1633</v>
      </c>
      <c r="J283" s="6"/>
      <c r="M283" s="6"/>
      <c r="P283" s="6"/>
      <c r="V283" s="6"/>
      <c r="Y283" s="6"/>
      <c r="AB283" s="6"/>
      <c r="AE283" s="6"/>
    </row>
    <row r="284" spans="1:61">
      <c r="A284" s="8">
        <v>300002128</v>
      </c>
      <c r="B284" s="9">
        <v>449</v>
      </c>
      <c r="C284" s="10" t="s">
        <v>1983</v>
      </c>
      <c r="D284" s="9" t="s">
        <v>1984</v>
      </c>
      <c r="E284" s="10" t="s">
        <v>1985</v>
      </c>
      <c r="F284" s="19" t="s">
        <v>83</v>
      </c>
      <c r="G284" s="18">
        <v>13004</v>
      </c>
      <c r="H284" s="6" t="s">
        <v>1631</v>
      </c>
      <c r="I284" s="6" t="s">
        <v>1633</v>
      </c>
      <c r="J284" s="6"/>
      <c r="M284" s="6"/>
      <c r="P284" s="6"/>
      <c r="S284" s="6"/>
      <c r="V284" s="6"/>
    </row>
    <row r="285" spans="1:61">
      <c r="A285" s="8">
        <v>300002013</v>
      </c>
      <c r="B285" s="9">
        <v>450</v>
      </c>
      <c r="C285" s="10" t="s">
        <v>586</v>
      </c>
      <c r="D285" s="9" t="s">
        <v>587</v>
      </c>
      <c r="E285" s="10" t="s">
        <v>588</v>
      </c>
      <c r="F285" s="19" t="s">
        <v>27</v>
      </c>
      <c r="G285" s="18">
        <v>15006</v>
      </c>
      <c r="H285" s="6" t="s">
        <v>1610</v>
      </c>
      <c r="I285" s="6" t="s">
        <v>1671</v>
      </c>
      <c r="J285" s="6"/>
      <c r="M285" s="6"/>
      <c r="P285" s="6"/>
      <c r="AH285" s="6"/>
      <c r="AK285" s="6"/>
      <c r="AN285" s="6"/>
    </row>
    <row r="286" spans="1:61">
      <c r="A286" s="8">
        <v>300001848</v>
      </c>
      <c r="B286" s="9">
        <v>452</v>
      </c>
      <c r="C286" s="10" t="s">
        <v>1986</v>
      </c>
      <c r="D286" s="9" t="s">
        <v>1987</v>
      </c>
      <c r="E286" s="10" t="s">
        <v>1988</v>
      </c>
      <c r="F286" s="19" t="s">
        <v>83</v>
      </c>
      <c r="G286" s="18">
        <v>7001</v>
      </c>
      <c r="H286" s="6" t="s">
        <v>1620</v>
      </c>
      <c r="I286" s="6" t="s">
        <v>1621</v>
      </c>
      <c r="J286" s="6"/>
      <c r="M286" s="6"/>
      <c r="P286" s="6"/>
      <c r="V286" s="6"/>
      <c r="Y286" s="6"/>
      <c r="AB286" s="6"/>
    </row>
    <row r="287" spans="1:61">
      <c r="A287" s="8">
        <v>300001819</v>
      </c>
      <c r="B287" s="9">
        <v>453</v>
      </c>
      <c r="C287" s="10" t="s">
        <v>589</v>
      </c>
      <c r="D287" s="9" t="s">
        <v>590</v>
      </c>
      <c r="E287" s="10" t="s">
        <v>591</v>
      </c>
      <c r="F287" s="19" t="s">
        <v>27</v>
      </c>
      <c r="G287" s="18">
        <v>11002</v>
      </c>
      <c r="H287" s="6" t="s">
        <v>1630</v>
      </c>
      <c r="I287" s="6" t="s">
        <v>1663</v>
      </c>
      <c r="J287" s="6"/>
      <c r="M287" s="6"/>
      <c r="P287" s="6"/>
      <c r="S287" s="6"/>
      <c r="V287" s="6"/>
      <c r="Y287" s="6"/>
    </row>
    <row r="288" spans="1:61">
      <c r="A288" s="8">
        <v>300001768</v>
      </c>
      <c r="B288" s="9">
        <v>454</v>
      </c>
      <c r="C288" s="10" t="s">
        <v>1989</v>
      </c>
      <c r="D288" s="9" t="s">
        <v>1990</v>
      </c>
      <c r="E288" s="10" t="s">
        <v>1991</v>
      </c>
      <c r="F288" s="19" t="s">
        <v>27</v>
      </c>
      <c r="G288" s="18">
        <v>4002</v>
      </c>
      <c r="H288" s="6" t="s">
        <v>1626</v>
      </c>
      <c r="I288" s="6" t="s">
        <v>1655</v>
      </c>
      <c r="J288" s="18">
        <v>4003</v>
      </c>
      <c r="K288" s="6" t="s">
        <v>1626</v>
      </c>
      <c r="L288" s="6" t="s">
        <v>1627</v>
      </c>
      <c r="M288" s="18">
        <v>8006</v>
      </c>
      <c r="N288" s="6" t="s">
        <v>1625</v>
      </c>
      <c r="O288" s="6" t="s">
        <v>1751</v>
      </c>
      <c r="P288" s="18">
        <v>11001</v>
      </c>
      <c r="Q288" s="6" t="s">
        <v>1630</v>
      </c>
      <c r="R288" s="6" t="s">
        <v>1662</v>
      </c>
      <c r="S288" s="6"/>
      <c r="V288" s="6"/>
      <c r="Y288" s="6"/>
    </row>
    <row r="289" spans="1:66">
      <c r="A289" s="8">
        <v>300002170</v>
      </c>
      <c r="B289" s="9">
        <v>455</v>
      </c>
      <c r="C289" s="10" t="s">
        <v>1992</v>
      </c>
      <c r="D289" s="9" t="s">
        <v>1993</v>
      </c>
      <c r="E289" s="10" t="s">
        <v>1994</v>
      </c>
      <c r="F289" s="19" t="s">
        <v>27</v>
      </c>
      <c r="G289" s="18">
        <v>13003</v>
      </c>
      <c r="H289" s="6" t="s">
        <v>1631</v>
      </c>
      <c r="I289" s="6" t="s">
        <v>1632</v>
      </c>
      <c r="J289" s="6"/>
      <c r="M289" s="6"/>
      <c r="P289" s="6"/>
      <c r="AT289" s="6"/>
      <c r="AW289" s="6"/>
      <c r="AZ289" s="6"/>
    </row>
    <row r="290" spans="1:66">
      <c r="A290" s="8">
        <v>300001737</v>
      </c>
      <c r="B290" s="9">
        <v>458</v>
      </c>
      <c r="C290" s="10" t="s">
        <v>1995</v>
      </c>
      <c r="D290" s="9" t="s">
        <v>1996</v>
      </c>
      <c r="E290" s="10" t="s">
        <v>1997</v>
      </c>
      <c r="F290" s="19" t="s">
        <v>27</v>
      </c>
      <c r="G290" s="18">
        <v>13004</v>
      </c>
      <c r="H290" s="6" t="s">
        <v>1631</v>
      </c>
      <c r="I290" s="6" t="s">
        <v>1633</v>
      </c>
      <c r="J290" s="6"/>
      <c r="M290" s="6"/>
      <c r="P290" s="6"/>
      <c r="AN290" s="6"/>
      <c r="AQ290" s="6"/>
      <c r="AT290" s="6"/>
    </row>
    <row r="291" spans="1:66">
      <c r="A291" s="8">
        <v>300000348</v>
      </c>
      <c r="B291" s="9">
        <v>459</v>
      </c>
      <c r="C291" s="10" t="s">
        <v>592</v>
      </c>
      <c r="D291" s="9" t="s">
        <v>593</v>
      </c>
      <c r="E291" s="10" t="s">
        <v>594</v>
      </c>
      <c r="F291" s="19" t="s">
        <v>27</v>
      </c>
      <c r="G291" s="18">
        <v>1001</v>
      </c>
      <c r="H291" s="6" t="s">
        <v>1615</v>
      </c>
      <c r="I291" s="6" t="s">
        <v>1688</v>
      </c>
      <c r="J291" s="18">
        <v>1004</v>
      </c>
      <c r="K291" s="6" t="s">
        <v>1615</v>
      </c>
      <c r="L291" s="6" t="s">
        <v>1617</v>
      </c>
      <c r="M291" s="18">
        <v>1099</v>
      </c>
      <c r="N291" s="6" t="s">
        <v>1615</v>
      </c>
      <c r="O291" s="6" t="s">
        <v>28</v>
      </c>
      <c r="P291" s="18">
        <v>2002</v>
      </c>
      <c r="Q291" s="6" t="s">
        <v>1602</v>
      </c>
      <c r="R291" s="6" t="s">
        <v>1604</v>
      </c>
      <c r="S291" s="18">
        <v>2003</v>
      </c>
      <c r="T291" s="6" t="s">
        <v>1602</v>
      </c>
      <c r="U291" s="6" t="s">
        <v>1619</v>
      </c>
      <c r="V291" s="18">
        <v>2005</v>
      </c>
      <c r="W291" s="6" t="s">
        <v>1602</v>
      </c>
      <c r="X291" s="6" t="s">
        <v>1606</v>
      </c>
      <c r="Y291" s="18">
        <v>2007</v>
      </c>
      <c r="Z291" s="6" t="s">
        <v>1602</v>
      </c>
      <c r="AA291" s="6" t="s">
        <v>1608</v>
      </c>
      <c r="AB291" s="18">
        <v>2008</v>
      </c>
      <c r="AC291" s="6" t="s">
        <v>1602</v>
      </c>
      <c r="AD291" s="6" t="s">
        <v>1609</v>
      </c>
      <c r="AE291" s="18">
        <v>2099</v>
      </c>
      <c r="AF291" s="6" t="s">
        <v>1602</v>
      </c>
      <c r="AG291" s="6" t="s">
        <v>28</v>
      </c>
      <c r="AH291" s="18">
        <v>3005</v>
      </c>
      <c r="AI291" s="6" t="s">
        <v>1652</v>
      </c>
      <c r="AJ291" s="6" t="s">
        <v>1726</v>
      </c>
      <c r="AK291" s="18">
        <v>3006</v>
      </c>
      <c r="AL291" s="6" t="s">
        <v>1652</v>
      </c>
      <c r="AM291" s="6" t="s">
        <v>1654</v>
      </c>
      <c r="AN291" s="18">
        <v>3099</v>
      </c>
      <c r="AO291" s="6" t="s">
        <v>1652</v>
      </c>
      <c r="AP291" s="6" t="s">
        <v>28</v>
      </c>
      <c r="AQ291" s="18">
        <v>4099</v>
      </c>
      <c r="AR291" s="6" t="s">
        <v>1626</v>
      </c>
      <c r="AS291" s="6" t="s">
        <v>28</v>
      </c>
      <c r="AT291" s="18">
        <v>14001</v>
      </c>
      <c r="AU291" s="6" t="s">
        <v>1640</v>
      </c>
      <c r="AV291" s="6" t="s">
        <v>1641</v>
      </c>
      <c r="AW291" s="18">
        <v>14002</v>
      </c>
      <c r="AX291" s="6" t="s">
        <v>1640</v>
      </c>
      <c r="AY291" s="6" t="s">
        <v>1804</v>
      </c>
      <c r="AZ291" s="18">
        <v>14003</v>
      </c>
      <c r="BA291" s="6" t="s">
        <v>1640</v>
      </c>
      <c r="BB291" s="6" t="s">
        <v>1696</v>
      </c>
      <c r="BC291" s="18">
        <v>14004</v>
      </c>
      <c r="BD291" s="6" t="s">
        <v>1640</v>
      </c>
      <c r="BE291" s="6" t="s">
        <v>1805</v>
      </c>
      <c r="BF291" s="18">
        <v>14099</v>
      </c>
      <c r="BG291" s="6" t="s">
        <v>1640</v>
      </c>
      <c r="BH291" s="6" t="s">
        <v>28</v>
      </c>
      <c r="BI291" s="18">
        <v>15003</v>
      </c>
      <c r="BJ291" s="6" t="s">
        <v>1610</v>
      </c>
      <c r="BK291" s="6" t="s">
        <v>1611</v>
      </c>
      <c r="BL291" s="18">
        <v>15099</v>
      </c>
      <c r="BM291" s="6" t="s">
        <v>1610</v>
      </c>
      <c r="BN291" s="6" t="s">
        <v>28</v>
      </c>
    </row>
    <row r="292" spans="1:66">
      <c r="A292" s="8">
        <v>300002867</v>
      </c>
      <c r="B292" s="9">
        <v>460</v>
      </c>
      <c r="C292" s="10" t="s">
        <v>595</v>
      </c>
      <c r="D292" s="9" t="s">
        <v>496</v>
      </c>
      <c r="E292" s="10" t="s">
        <v>596</v>
      </c>
      <c r="F292" s="19" t="s">
        <v>39</v>
      </c>
      <c r="G292" s="18">
        <v>3001</v>
      </c>
      <c r="H292" s="6" t="s">
        <v>1652</v>
      </c>
      <c r="I292" s="6" t="s">
        <v>1699</v>
      </c>
      <c r="J292" s="6"/>
      <c r="M292" s="6"/>
      <c r="P292" s="6"/>
      <c r="AH292" s="6"/>
      <c r="AK292" s="6"/>
      <c r="AN292" s="6"/>
    </row>
    <row r="293" spans="1:66">
      <c r="A293" s="8">
        <v>300001757</v>
      </c>
      <c r="B293" s="9">
        <v>462</v>
      </c>
      <c r="C293" s="10" t="s">
        <v>1998</v>
      </c>
      <c r="D293" s="9" t="s">
        <v>1999</v>
      </c>
      <c r="E293" s="10" t="s">
        <v>2000</v>
      </c>
      <c r="F293" s="19" t="s">
        <v>83</v>
      </c>
      <c r="G293" s="18">
        <v>7001</v>
      </c>
      <c r="H293" s="6" t="s">
        <v>1620</v>
      </c>
      <c r="I293" s="6" t="s">
        <v>1621</v>
      </c>
      <c r="J293" s="18">
        <v>7002</v>
      </c>
      <c r="K293" s="6" t="s">
        <v>1620</v>
      </c>
      <c r="L293" s="6" t="s">
        <v>1622</v>
      </c>
      <c r="M293" s="18">
        <v>7006</v>
      </c>
      <c r="N293" s="6" t="s">
        <v>1620</v>
      </c>
      <c r="O293" s="6" t="s">
        <v>1624</v>
      </c>
      <c r="P293" s="6"/>
      <c r="S293" s="6"/>
      <c r="V293" s="6"/>
      <c r="AZ293" s="6"/>
      <c r="BC293" s="6"/>
      <c r="BF293" s="6"/>
    </row>
    <row r="294" spans="1:66">
      <c r="A294" s="8">
        <v>300001605</v>
      </c>
      <c r="B294" s="9">
        <v>463</v>
      </c>
      <c r="C294" s="10" t="s">
        <v>2001</v>
      </c>
      <c r="D294" s="9" t="s">
        <v>2002</v>
      </c>
      <c r="E294" s="10" t="s">
        <v>2003</v>
      </c>
      <c r="F294" s="19" t="s">
        <v>39</v>
      </c>
      <c r="G294" s="18">
        <v>7004</v>
      </c>
      <c r="H294" s="6" t="s">
        <v>1620</v>
      </c>
      <c r="I294" s="6" t="s">
        <v>1711</v>
      </c>
      <c r="J294" s="18">
        <v>7099</v>
      </c>
      <c r="K294" s="6" t="s">
        <v>1620</v>
      </c>
      <c r="L294" s="6" t="s">
        <v>28</v>
      </c>
      <c r="M294" s="6"/>
      <c r="P294" s="6"/>
      <c r="S294" s="6"/>
      <c r="V294" s="6"/>
    </row>
    <row r="295" spans="1:66">
      <c r="A295" s="8">
        <v>300002168</v>
      </c>
      <c r="B295" s="9">
        <v>465</v>
      </c>
      <c r="C295" s="10" t="s">
        <v>598</v>
      </c>
      <c r="D295" s="9" t="s">
        <v>599</v>
      </c>
      <c r="E295" s="10" t="s">
        <v>600</v>
      </c>
      <c r="F295" s="19" t="s">
        <v>27</v>
      </c>
      <c r="G295" s="18">
        <v>8003</v>
      </c>
      <c r="H295" s="6" t="s">
        <v>1625</v>
      </c>
      <c r="I295" s="6" t="s">
        <v>1745</v>
      </c>
      <c r="J295" s="18">
        <v>8004</v>
      </c>
      <c r="K295" s="6" t="s">
        <v>1625</v>
      </c>
      <c r="L295" s="6" t="s">
        <v>1682</v>
      </c>
      <c r="M295" s="18">
        <v>11001</v>
      </c>
      <c r="N295" s="6" t="s">
        <v>1630</v>
      </c>
      <c r="O295" s="6" t="s">
        <v>1662</v>
      </c>
      <c r="P295" s="18">
        <v>11004</v>
      </c>
      <c r="Q295" s="6" t="s">
        <v>1630</v>
      </c>
      <c r="R295" s="6" t="s">
        <v>1692</v>
      </c>
      <c r="S295" s="18">
        <v>11099</v>
      </c>
      <c r="T295" s="6" t="s">
        <v>1630</v>
      </c>
      <c r="U295" s="6" t="s">
        <v>28</v>
      </c>
      <c r="V295" s="6"/>
      <c r="Y295" s="6"/>
      <c r="AB295" s="6"/>
    </row>
    <row r="296" spans="1:66">
      <c r="A296" s="8">
        <v>300001910</v>
      </c>
      <c r="B296" s="9">
        <v>466</v>
      </c>
      <c r="C296" s="10" t="s">
        <v>2004</v>
      </c>
      <c r="D296" s="9" t="s">
        <v>2005</v>
      </c>
      <c r="E296" s="10" t="s">
        <v>2006</v>
      </c>
      <c r="F296" s="19" t="s">
        <v>35</v>
      </c>
      <c r="G296" s="18">
        <v>13004</v>
      </c>
      <c r="H296" s="6" t="s">
        <v>1631</v>
      </c>
      <c r="I296" s="6" t="s">
        <v>1633</v>
      </c>
      <c r="J296" s="6"/>
      <c r="M296" s="6"/>
      <c r="P296" s="6"/>
      <c r="Y296" s="6"/>
      <c r="AB296" s="6"/>
      <c r="AE296" s="6"/>
    </row>
    <row r="297" spans="1:66">
      <c r="A297" s="8">
        <v>300001916</v>
      </c>
      <c r="B297" s="9">
        <v>467</v>
      </c>
      <c r="C297" s="10" t="s">
        <v>2007</v>
      </c>
      <c r="D297" s="9" t="s">
        <v>2008</v>
      </c>
      <c r="E297" s="10" t="s">
        <v>2009</v>
      </c>
      <c r="F297" s="19" t="s">
        <v>39</v>
      </c>
      <c r="G297" s="18">
        <v>7006</v>
      </c>
      <c r="H297" s="6" t="s">
        <v>1620</v>
      </c>
      <c r="I297" s="6" t="s">
        <v>1624</v>
      </c>
      <c r="J297" s="18">
        <v>9001</v>
      </c>
      <c r="K297" s="6" t="s">
        <v>1676</v>
      </c>
      <c r="L297" s="6" t="s">
        <v>1677</v>
      </c>
      <c r="M297" s="6"/>
      <c r="P297" s="6"/>
      <c r="S297" s="6"/>
      <c r="AB297" s="6"/>
      <c r="AE297" s="6"/>
      <c r="AH297" s="6"/>
    </row>
    <row r="298" spans="1:66">
      <c r="A298" s="8">
        <v>300000245</v>
      </c>
      <c r="B298" s="9">
        <v>468</v>
      </c>
      <c r="C298" s="10" t="s">
        <v>601</v>
      </c>
      <c r="D298" s="9" t="s">
        <v>2010</v>
      </c>
      <c r="E298" s="10" t="s">
        <v>602</v>
      </c>
      <c r="F298" s="19" t="s">
        <v>27</v>
      </c>
      <c r="G298" s="18">
        <v>1001</v>
      </c>
      <c r="H298" s="6" t="s">
        <v>1615</v>
      </c>
      <c r="I298" s="6" t="s">
        <v>1688</v>
      </c>
      <c r="J298" s="18">
        <v>4005</v>
      </c>
      <c r="K298" s="6" t="s">
        <v>1626</v>
      </c>
      <c r="L298" s="6" t="s">
        <v>1644</v>
      </c>
      <c r="M298" s="18">
        <v>8006</v>
      </c>
      <c r="N298" s="6" t="s">
        <v>1625</v>
      </c>
      <c r="O298" s="6" t="s">
        <v>1751</v>
      </c>
      <c r="P298" s="18">
        <v>8007</v>
      </c>
      <c r="Q298" s="6" t="s">
        <v>1625</v>
      </c>
      <c r="R298" s="6" t="s">
        <v>1639</v>
      </c>
      <c r="S298" s="18">
        <v>15008</v>
      </c>
      <c r="T298" s="6" t="s">
        <v>1610</v>
      </c>
      <c r="U298" s="6" t="s">
        <v>1645</v>
      </c>
      <c r="V298" s="6"/>
      <c r="Y298" s="6"/>
      <c r="AB298" s="6"/>
      <c r="AN298" s="6"/>
      <c r="AQ298" s="6"/>
      <c r="AT298" s="6"/>
    </row>
    <row r="299" spans="1:66">
      <c r="A299" s="8">
        <v>300000165</v>
      </c>
      <c r="B299" s="9">
        <v>469</v>
      </c>
      <c r="C299" s="10" t="s">
        <v>603</v>
      </c>
      <c r="D299" s="9" t="s">
        <v>604</v>
      </c>
      <c r="E299" s="10" t="s">
        <v>605</v>
      </c>
      <c r="F299" s="19" t="s">
        <v>39</v>
      </c>
      <c r="G299" s="18">
        <v>2007</v>
      </c>
      <c r="H299" s="6" t="s">
        <v>1602</v>
      </c>
      <c r="I299" s="6" t="s">
        <v>1608</v>
      </c>
      <c r="J299" s="18">
        <v>2008</v>
      </c>
      <c r="K299" s="6" t="s">
        <v>1602</v>
      </c>
      <c r="L299" s="6" t="s">
        <v>1609</v>
      </c>
      <c r="M299" s="18">
        <v>14003</v>
      </c>
      <c r="N299" s="6" t="s">
        <v>1640</v>
      </c>
      <c r="O299" s="6" t="s">
        <v>1696</v>
      </c>
      <c r="P299" s="18">
        <v>15003</v>
      </c>
      <c r="Q299" s="6" t="s">
        <v>1610</v>
      </c>
      <c r="R299" s="6" t="s">
        <v>1611</v>
      </c>
      <c r="S299" s="18">
        <v>99002</v>
      </c>
      <c r="T299" s="6" t="s">
        <v>28</v>
      </c>
      <c r="U299" s="6" t="s">
        <v>1737</v>
      </c>
      <c r="V299" s="6"/>
      <c r="Y299" s="6"/>
      <c r="AB299" s="6"/>
    </row>
    <row r="300" spans="1:66">
      <c r="A300" s="8">
        <v>300002305</v>
      </c>
      <c r="B300" s="9">
        <v>470</v>
      </c>
      <c r="C300" s="10" t="s">
        <v>606</v>
      </c>
      <c r="D300" s="9" t="s">
        <v>607</v>
      </c>
      <c r="E300" s="10" t="s">
        <v>608</v>
      </c>
      <c r="F300" s="19" t="s">
        <v>39</v>
      </c>
      <c r="G300" s="18">
        <v>4003</v>
      </c>
      <c r="H300" s="6" t="s">
        <v>1626</v>
      </c>
      <c r="I300" s="6" t="s">
        <v>1627</v>
      </c>
      <c r="J300" s="18">
        <v>10004</v>
      </c>
      <c r="K300" s="6" t="s">
        <v>1660</v>
      </c>
      <c r="L300" s="6" t="s">
        <v>1661</v>
      </c>
      <c r="M300" s="6"/>
      <c r="P300" s="6"/>
      <c r="S300" s="6"/>
      <c r="AH300" s="6"/>
      <c r="AK300" s="6"/>
      <c r="AN300" s="6"/>
    </row>
    <row r="301" spans="1:66">
      <c r="A301" s="8">
        <v>300002041</v>
      </c>
      <c r="B301" s="9">
        <v>471</v>
      </c>
      <c r="C301" s="10" t="s">
        <v>609</v>
      </c>
      <c r="D301" s="9" t="s">
        <v>610</v>
      </c>
      <c r="E301" s="10" t="s">
        <v>611</v>
      </c>
      <c r="F301" s="19" t="s">
        <v>39</v>
      </c>
      <c r="G301" s="18">
        <v>99099</v>
      </c>
      <c r="H301" s="6" t="s">
        <v>28</v>
      </c>
      <c r="I301" s="6" t="s">
        <v>28</v>
      </c>
      <c r="J301" s="6"/>
      <c r="M301" s="6"/>
      <c r="P301" s="6"/>
      <c r="AE301" s="6"/>
      <c r="AH301" s="6"/>
      <c r="AK301" s="6"/>
    </row>
    <row r="302" spans="1:66">
      <c r="A302" s="8">
        <v>300002868</v>
      </c>
      <c r="B302" s="9">
        <v>473</v>
      </c>
      <c r="C302" s="10" t="s">
        <v>2011</v>
      </c>
      <c r="D302" s="9" t="s">
        <v>2012</v>
      </c>
      <c r="E302" s="10" t="s">
        <v>2013</v>
      </c>
      <c r="F302" s="19" t="s">
        <v>39</v>
      </c>
      <c r="G302" s="18">
        <v>5004</v>
      </c>
      <c r="H302" s="6" t="s">
        <v>1671</v>
      </c>
      <c r="I302" s="6" t="s">
        <v>2014</v>
      </c>
      <c r="J302" s="18">
        <v>5099</v>
      </c>
      <c r="K302" s="6" t="s">
        <v>1671</v>
      </c>
      <c r="L302" s="6" t="s">
        <v>28</v>
      </c>
      <c r="M302" s="6"/>
      <c r="P302" s="6"/>
      <c r="S302" s="6"/>
      <c r="BC302" s="6"/>
      <c r="BF302" s="6"/>
      <c r="BI302" s="6"/>
    </row>
    <row r="303" spans="1:66">
      <c r="A303" s="8">
        <v>300000564</v>
      </c>
      <c r="B303" s="9">
        <v>476</v>
      </c>
      <c r="C303" s="10" t="s">
        <v>612</v>
      </c>
      <c r="D303" s="9" t="s">
        <v>613</v>
      </c>
      <c r="E303" s="10" t="s">
        <v>614</v>
      </c>
      <c r="F303" s="19" t="s">
        <v>35</v>
      </c>
      <c r="G303" s="18">
        <v>4002</v>
      </c>
      <c r="H303" s="6" t="s">
        <v>1626</v>
      </c>
      <c r="I303" s="6" t="s">
        <v>1655</v>
      </c>
      <c r="J303" s="18">
        <v>4003</v>
      </c>
      <c r="K303" s="6" t="s">
        <v>1626</v>
      </c>
      <c r="L303" s="6" t="s">
        <v>1627</v>
      </c>
      <c r="M303" s="18">
        <v>4005</v>
      </c>
      <c r="N303" s="6" t="s">
        <v>1626</v>
      </c>
      <c r="O303" s="6" t="s">
        <v>1644</v>
      </c>
      <c r="P303" s="18">
        <v>4099</v>
      </c>
      <c r="Q303" s="6" t="s">
        <v>1626</v>
      </c>
      <c r="R303" s="6" t="s">
        <v>28</v>
      </c>
      <c r="S303" s="18">
        <v>5004</v>
      </c>
      <c r="T303" s="6" t="s">
        <v>1671</v>
      </c>
      <c r="U303" s="6" t="s">
        <v>2014</v>
      </c>
      <c r="V303" s="18">
        <v>11001</v>
      </c>
      <c r="W303" s="6" t="s">
        <v>1630</v>
      </c>
      <c r="X303" s="6" t="s">
        <v>1662</v>
      </c>
      <c r="Y303" s="18">
        <v>15005</v>
      </c>
      <c r="Z303" s="6" t="s">
        <v>1610</v>
      </c>
      <c r="AA303" s="6" t="s">
        <v>1626</v>
      </c>
      <c r="AB303" s="18">
        <v>15006</v>
      </c>
      <c r="AC303" s="6" t="s">
        <v>1610</v>
      </c>
      <c r="AD303" s="6" t="s">
        <v>1671</v>
      </c>
      <c r="AE303" s="6"/>
      <c r="AH303" s="6"/>
      <c r="AK303" s="6"/>
    </row>
    <row r="304" spans="1:66">
      <c r="A304" s="8">
        <v>300002092</v>
      </c>
      <c r="B304" s="9">
        <v>477</v>
      </c>
      <c r="C304" s="10" t="s">
        <v>615</v>
      </c>
      <c r="D304" s="9" t="s">
        <v>616</v>
      </c>
      <c r="E304" s="10" t="s">
        <v>617</v>
      </c>
      <c r="F304" s="19" t="s">
        <v>27</v>
      </c>
      <c r="G304" s="18">
        <v>15006</v>
      </c>
      <c r="H304" s="6" t="s">
        <v>1610</v>
      </c>
      <c r="I304" s="6" t="s">
        <v>1671</v>
      </c>
      <c r="J304" s="6"/>
      <c r="M304" s="6"/>
      <c r="P304" s="6"/>
      <c r="S304" s="6"/>
      <c r="AE304" s="6"/>
      <c r="AH304" s="6"/>
      <c r="AK304" s="6"/>
    </row>
    <row r="305" spans="1:61">
      <c r="A305" s="8">
        <v>300002411</v>
      </c>
      <c r="B305" s="9">
        <v>478</v>
      </c>
      <c r="C305" s="10" t="s">
        <v>2015</v>
      </c>
      <c r="D305" s="9" t="s">
        <v>2016</v>
      </c>
      <c r="E305" s="10" t="s">
        <v>2017</v>
      </c>
      <c r="F305" s="19" t="s">
        <v>35</v>
      </c>
      <c r="G305" s="18">
        <v>10004</v>
      </c>
      <c r="H305" s="6" t="s">
        <v>1660</v>
      </c>
      <c r="I305" s="6" t="s">
        <v>1661</v>
      </c>
      <c r="J305" s="6"/>
      <c r="M305" s="6"/>
      <c r="P305" s="6"/>
      <c r="AH305" s="6"/>
      <c r="AK305" s="6"/>
      <c r="AN305" s="6"/>
    </row>
    <row r="306" spans="1:61">
      <c r="A306" s="8">
        <v>300001171</v>
      </c>
      <c r="B306" s="9">
        <v>479</v>
      </c>
      <c r="C306" s="10" t="s">
        <v>618</v>
      </c>
      <c r="D306" s="9" t="s">
        <v>619</v>
      </c>
      <c r="E306" s="10" t="s">
        <v>620</v>
      </c>
      <c r="F306" s="19" t="s">
        <v>27</v>
      </c>
      <c r="G306" s="18">
        <v>7005</v>
      </c>
      <c r="H306" s="6" t="s">
        <v>1620</v>
      </c>
      <c r="I306" s="6" t="s">
        <v>1623</v>
      </c>
      <c r="J306" s="18">
        <v>7006</v>
      </c>
      <c r="K306" s="6" t="s">
        <v>1620</v>
      </c>
      <c r="L306" s="6" t="s">
        <v>1624</v>
      </c>
      <c r="M306" s="18">
        <v>7099</v>
      </c>
      <c r="N306" s="6" t="s">
        <v>1620</v>
      </c>
      <c r="O306" s="6" t="s">
        <v>28</v>
      </c>
      <c r="P306" s="18">
        <v>8002</v>
      </c>
      <c r="Q306" s="6" t="s">
        <v>1625</v>
      </c>
      <c r="R306" s="6" t="s">
        <v>1638</v>
      </c>
      <c r="S306" s="18">
        <v>8003</v>
      </c>
      <c r="T306" s="6" t="s">
        <v>1625</v>
      </c>
      <c r="U306" s="6" t="s">
        <v>1745</v>
      </c>
      <c r="V306" s="18">
        <v>8004</v>
      </c>
      <c r="W306" s="6" t="s">
        <v>1625</v>
      </c>
      <c r="X306" s="6" t="s">
        <v>1682</v>
      </c>
      <c r="Y306" s="18">
        <v>8005</v>
      </c>
      <c r="Z306" s="6" t="s">
        <v>1625</v>
      </c>
      <c r="AA306" s="6" t="s">
        <v>1747</v>
      </c>
      <c r="AB306" s="18">
        <v>9003</v>
      </c>
      <c r="AC306" s="6" t="s">
        <v>1676</v>
      </c>
      <c r="AD306" s="6" t="s">
        <v>1772</v>
      </c>
      <c r="AE306" s="18">
        <v>11001</v>
      </c>
      <c r="AF306" s="6" t="s">
        <v>1630</v>
      </c>
      <c r="AG306" s="6" t="s">
        <v>1662</v>
      </c>
      <c r="AH306" s="18">
        <v>11006</v>
      </c>
      <c r="AI306" s="6" t="s">
        <v>1630</v>
      </c>
      <c r="AJ306" s="6" t="s">
        <v>1672</v>
      </c>
      <c r="AK306" s="18">
        <v>11099</v>
      </c>
      <c r="AL306" s="6" t="s">
        <v>1630</v>
      </c>
      <c r="AM306" s="6" t="s">
        <v>28</v>
      </c>
      <c r="AN306" s="18">
        <v>15007</v>
      </c>
      <c r="AO306" s="6" t="s">
        <v>1610</v>
      </c>
      <c r="AP306" s="6" t="s">
        <v>1755</v>
      </c>
      <c r="AQ306" s="6"/>
      <c r="AT306" s="6"/>
      <c r="AW306" s="6"/>
    </row>
    <row r="307" spans="1:61">
      <c r="A307" s="8">
        <v>300001581</v>
      </c>
      <c r="B307" s="9">
        <v>480</v>
      </c>
      <c r="C307" s="10" t="s">
        <v>621</v>
      </c>
      <c r="D307" s="9" t="s">
        <v>622</v>
      </c>
      <c r="E307" s="10" t="s">
        <v>623</v>
      </c>
      <c r="F307" s="19" t="s">
        <v>27</v>
      </c>
      <c r="G307" s="18">
        <v>11001</v>
      </c>
      <c r="H307" s="6" t="s">
        <v>1630</v>
      </c>
      <c r="I307" s="6" t="s">
        <v>1662</v>
      </c>
      <c r="J307" s="6"/>
      <c r="M307" s="6"/>
      <c r="P307" s="6"/>
      <c r="AE307" s="6"/>
      <c r="AH307" s="6"/>
      <c r="AK307" s="6"/>
    </row>
    <row r="308" spans="1:61">
      <c r="A308" s="8">
        <v>300002633</v>
      </c>
      <c r="B308" s="9">
        <v>483</v>
      </c>
      <c r="C308" s="10" t="s">
        <v>624</v>
      </c>
      <c r="D308" s="9" t="s">
        <v>625</v>
      </c>
      <c r="E308" s="10" t="s">
        <v>626</v>
      </c>
      <c r="F308" s="19" t="s">
        <v>27</v>
      </c>
      <c r="G308" s="18">
        <v>8006</v>
      </c>
      <c r="H308" s="6" t="s">
        <v>1625</v>
      </c>
      <c r="I308" s="6" t="s">
        <v>1751</v>
      </c>
      <c r="J308" s="18">
        <v>11001</v>
      </c>
      <c r="K308" s="6" t="s">
        <v>1630</v>
      </c>
      <c r="L308" s="6" t="s">
        <v>1662</v>
      </c>
      <c r="M308" s="18">
        <v>11004</v>
      </c>
      <c r="N308" s="6" t="s">
        <v>1630</v>
      </c>
      <c r="O308" s="6" t="s">
        <v>1692</v>
      </c>
      <c r="P308" s="6"/>
      <c r="S308" s="6"/>
      <c r="V308" s="6"/>
      <c r="Y308" s="6"/>
      <c r="AB308" s="6"/>
    </row>
    <row r="309" spans="1:61">
      <c r="A309" s="8">
        <v>300002816</v>
      </c>
      <c r="B309" s="9">
        <v>485</v>
      </c>
      <c r="C309" s="10" t="s">
        <v>2018</v>
      </c>
      <c r="D309" s="9" t="s">
        <v>2019</v>
      </c>
      <c r="E309" s="10" t="s">
        <v>2020</v>
      </c>
      <c r="F309" s="19" t="s">
        <v>27</v>
      </c>
      <c r="G309" s="18">
        <v>4004</v>
      </c>
      <c r="H309" s="6" t="s">
        <v>1626</v>
      </c>
      <c r="I309" s="6" t="s">
        <v>1628</v>
      </c>
      <c r="J309" s="18">
        <v>7005</v>
      </c>
      <c r="K309" s="6" t="s">
        <v>1620</v>
      </c>
      <c r="L309" s="6" t="s">
        <v>1623</v>
      </c>
      <c r="M309" s="6"/>
      <c r="P309" s="6"/>
      <c r="S309" s="6"/>
      <c r="V309" s="6"/>
    </row>
    <row r="310" spans="1:61">
      <c r="A310" s="8">
        <v>300001603</v>
      </c>
      <c r="B310" s="9">
        <v>489</v>
      </c>
      <c r="C310" s="10" t="s">
        <v>2021</v>
      </c>
      <c r="D310" s="9" t="s">
        <v>2022</v>
      </c>
      <c r="E310" s="10" t="s">
        <v>2023</v>
      </c>
      <c r="F310" s="19" t="s">
        <v>27</v>
      </c>
      <c r="G310" s="18">
        <v>13002</v>
      </c>
      <c r="H310" s="6" t="s">
        <v>1631</v>
      </c>
      <c r="I310" s="6" t="s">
        <v>1823</v>
      </c>
      <c r="J310" s="6"/>
      <c r="M310" s="6"/>
      <c r="P310" s="6"/>
    </row>
    <row r="311" spans="1:61">
      <c r="A311" s="8">
        <v>300000841</v>
      </c>
      <c r="B311" s="9">
        <v>490</v>
      </c>
      <c r="C311" s="10" t="s">
        <v>628</v>
      </c>
      <c r="D311" s="9" t="s">
        <v>629</v>
      </c>
      <c r="E311" s="10" t="s">
        <v>630</v>
      </c>
      <c r="F311" s="19" t="s">
        <v>35</v>
      </c>
      <c r="G311" s="18">
        <v>2002</v>
      </c>
      <c r="H311" s="6" t="s">
        <v>1602</v>
      </c>
      <c r="I311" s="6" t="s">
        <v>1604</v>
      </c>
      <c r="J311" s="18">
        <v>2003</v>
      </c>
      <c r="K311" s="6" t="s">
        <v>1602</v>
      </c>
      <c r="L311" s="6" t="s">
        <v>1619</v>
      </c>
      <c r="M311" s="18">
        <v>2004</v>
      </c>
      <c r="N311" s="6" t="s">
        <v>1602</v>
      </c>
      <c r="O311" s="6" t="s">
        <v>1605</v>
      </c>
      <c r="P311" s="18">
        <v>2006</v>
      </c>
      <c r="Q311" s="6" t="s">
        <v>1602</v>
      </c>
      <c r="R311" s="6" t="s">
        <v>1607</v>
      </c>
      <c r="S311" s="18">
        <v>15002</v>
      </c>
      <c r="T311" s="6" t="s">
        <v>1610</v>
      </c>
      <c r="U311" s="6" t="s">
        <v>1602</v>
      </c>
      <c r="V311" s="6"/>
      <c r="Y311" s="6"/>
      <c r="AB311" s="6"/>
      <c r="AH311" s="6"/>
      <c r="AK311" s="6"/>
      <c r="AN311" s="6"/>
    </row>
    <row r="312" spans="1:61">
      <c r="A312" s="8">
        <v>300002084</v>
      </c>
      <c r="B312" s="9">
        <v>492</v>
      </c>
      <c r="C312" s="10" t="s">
        <v>631</v>
      </c>
      <c r="D312" s="9" t="s">
        <v>632</v>
      </c>
      <c r="E312" s="10" t="s">
        <v>633</v>
      </c>
      <c r="F312" s="19" t="s">
        <v>27</v>
      </c>
      <c r="G312" s="18">
        <v>3006</v>
      </c>
      <c r="H312" s="6" t="s">
        <v>1652</v>
      </c>
      <c r="I312" s="6" t="s">
        <v>1654</v>
      </c>
      <c r="J312" s="18">
        <v>4002</v>
      </c>
      <c r="K312" s="6" t="s">
        <v>1626</v>
      </c>
      <c r="L312" s="6" t="s">
        <v>1655</v>
      </c>
      <c r="M312" s="18">
        <v>4003</v>
      </c>
      <c r="N312" s="6" t="s">
        <v>1626</v>
      </c>
      <c r="O312" s="6" t="s">
        <v>1627</v>
      </c>
      <c r="P312" s="6"/>
      <c r="S312" s="6"/>
      <c r="V312" s="6"/>
    </row>
    <row r="313" spans="1:61">
      <c r="A313" s="8">
        <v>300001578</v>
      </c>
      <c r="B313" s="9">
        <v>494</v>
      </c>
      <c r="C313" s="10" t="s">
        <v>2024</v>
      </c>
      <c r="D313" s="9" t="s">
        <v>644</v>
      </c>
      <c r="E313" s="10" t="s">
        <v>2025</v>
      </c>
      <c r="F313" s="19" t="s">
        <v>27</v>
      </c>
      <c r="G313" s="18">
        <v>13001</v>
      </c>
      <c r="H313" s="6" t="s">
        <v>1631</v>
      </c>
      <c r="I313" s="6" t="s">
        <v>1707</v>
      </c>
      <c r="J313" s="18">
        <v>13002</v>
      </c>
      <c r="K313" s="6" t="s">
        <v>1631</v>
      </c>
      <c r="L313" s="6" t="s">
        <v>1823</v>
      </c>
      <c r="M313" s="18">
        <v>13003</v>
      </c>
      <c r="N313" s="6" t="s">
        <v>1631</v>
      </c>
      <c r="O313" s="6" t="s">
        <v>1632</v>
      </c>
      <c r="P313" s="18">
        <v>13004</v>
      </c>
      <c r="Q313" s="6" t="s">
        <v>1631</v>
      </c>
      <c r="R313" s="6" t="s">
        <v>1633</v>
      </c>
      <c r="S313" s="18">
        <v>13005</v>
      </c>
      <c r="T313" s="6" t="s">
        <v>1631</v>
      </c>
      <c r="U313" s="6" t="s">
        <v>1634</v>
      </c>
      <c r="V313" s="18">
        <v>13099</v>
      </c>
      <c r="W313" s="6" t="s">
        <v>1631</v>
      </c>
      <c r="X313" s="6" t="s">
        <v>28</v>
      </c>
      <c r="Y313" s="6"/>
      <c r="AB313" s="6"/>
      <c r="AE313" s="6"/>
    </row>
    <row r="314" spans="1:61">
      <c r="A314" s="8">
        <v>300002869</v>
      </c>
      <c r="B314" s="9">
        <v>496</v>
      </c>
      <c r="C314" s="10" t="s">
        <v>634</v>
      </c>
      <c r="D314" s="9" t="s">
        <v>635</v>
      </c>
      <c r="E314" s="10" t="s">
        <v>636</v>
      </c>
      <c r="F314" s="19" t="s">
        <v>39</v>
      </c>
      <c r="G314" s="18">
        <v>2008</v>
      </c>
      <c r="H314" s="6" t="s">
        <v>1602</v>
      </c>
      <c r="I314" s="6" t="s">
        <v>1609</v>
      </c>
      <c r="J314" s="6"/>
      <c r="M314" s="6"/>
      <c r="P314" s="6"/>
      <c r="S314" s="6"/>
      <c r="V314" s="6"/>
    </row>
    <row r="315" spans="1:61">
      <c r="A315" s="8">
        <v>300000858</v>
      </c>
      <c r="B315" s="9">
        <v>497</v>
      </c>
      <c r="C315" s="10" t="s">
        <v>637</v>
      </c>
      <c r="D315" s="9" t="s">
        <v>638</v>
      </c>
      <c r="E315" s="10" t="s">
        <v>639</v>
      </c>
      <c r="F315" s="19" t="s">
        <v>39</v>
      </c>
      <c r="G315" s="18">
        <v>99099</v>
      </c>
      <c r="H315" s="6" t="s">
        <v>28</v>
      </c>
      <c r="I315" s="6" t="s">
        <v>28</v>
      </c>
      <c r="J315" s="6"/>
      <c r="M315" s="6"/>
      <c r="P315" s="6"/>
      <c r="S315" s="6"/>
      <c r="V315" s="6"/>
    </row>
    <row r="316" spans="1:61">
      <c r="A316" s="8">
        <v>300002372</v>
      </c>
      <c r="B316" s="9">
        <v>499</v>
      </c>
      <c r="C316" s="10" t="s">
        <v>640</v>
      </c>
      <c r="D316" s="9" t="s">
        <v>641</v>
      </c>
      <c r="E316" s="10" t="s">
        <v>642</v>
      </c>
      <c r="F316" s="19" t="s">
        <v>39</v>
      </c>
      <c r="G316" s="18">
        <v>2007</v>
      </c>
      <c r="H316" s="6" t="s">
        <v>1602</v>
      </c>
      <c r="I316" s="6" t="s">
        <v>1608</v>
      </c>
      <c r="J316" s="18">
        <v>2008</v>
      </c>
      <c r="K316" s="6" t="s">
        <v>1602</v>
      </c>
      <c r="L316" s="6" t="s">
        <v>1609</v>
      </c>
      <c r="M316" s="18">
        <v>2099</v>
      </c>
      <c r="N316" s="6" t="s">
        <v>1602</v>
      </c>
      <c r="O316" s="6" t="s">
        <v>28</v>
      </c>
      <c r="P316" s="18">
        <v>7001</v>
      </c>
      <c r="Q316" s="6" t="s">
        <v>1620</v>
      </c>
      <c r="R316" s="6" t="s">
        <v>1621</v>
      </c>
      <c r="S316" s="18">
        <v>14001</v>
      </c>
      <c r="T316" s="6" t="s">
        <v>1640</v>
      </c>
      <c r="U316" s="6" t="s">
        <v>1641</v>
      </c>
      <c r="V316" s="18">
        <v>15003</v>
      </c>
      <c r="W316" s="6" t="s">
        <v>1610</v>
      </c>
      <c r="X316" s="6" t="s">
        <v>1611</v>
      </c>
      <c r="Y316" s="18">
        <v>15099</v>
      </c>
      <c r="Z316" s="6" t="s">
        <v>1610</v>
      </c>
      <c r="AA316" s="6" t="s">
        <v>28</v>
      </c>
      <c r="AB316" s="6"/>
      <c r="AE316" s="6"/>
      <c r="AH316" s="6"/>
    </row>
    <row r="317" spans="1:61">
      <c r="A317" s="8">
        <v>300000355</v>
      </c>
      <c r="B317" s="9">
        <v>500</v>
      </c>
      <c r="C317" s="10" t="s">
        <v>643</v>
      </c>
      <c r="D317" s="9" t="s">
        <v>644</v>
      </c>
      <c r="E317" s="10" t="s">
        <v>645</v>
      </c>
      <c r="F317" s="19" t="s">
        <v>27</v>
      </c>
      <c r="G317" s="18">
        <v>8099</v>
      </c>
      <c r="H317" s="6" t="s">
        <v>1625</v>
      </c>
      <c r="I317" s="6" t="s">
        <v>28</v>
      </c>
      <c r="J317" s="18">
        <v>10003</v>
      </c>
      <c r="K317" s="6" t="s">
        <v>1660</v>
      </c>
      <c r="L317" s="6" t="s">
        <v>1694</v>
      </c>
      <c r="M317" s="18">
        <v>10004</v>
      </c>
      <c r="N317" s="6" t="s">
        <v>1660</v>
      </c>
      <c r="O317" s="6" t="s">
        <v>1661</v>
      </c>
      <c r="P317" s="18">
        <v>10099</v>
      </c>
      <c r="Q317" s="6" t="s">
        <v>1660</v>
      </c>
      <c r="R317" s="6" t="s">
        <v>28</v>
      </c>
      <c r="S317" s="18">
        <v>11001</v>
      </c>
      <c r="T317" s="6" t="s">
        <v>1630</v>
      </c>
      <c r="U317" s="6" t="s">
        <v>1662</v>
      </c>
      <c r="V317" s="18">
        <v>11003</v>
      </c>
      <c r="W317" s="6" t="s">
        <v>1630</v>
      </c>
      <c r="X317" s="6" t="s">
        <v>1664</v>
      </c>
      <c r="Y317" s="18">
        <v>11004</v>
      </c>
      <c r="Z317" s="6" t="s">
        <v>1630</v>
      </c>
      <c r="AA317" s="6" t="s">
        <v>1692</v>
      </c>
      <c r="AB317" s="18">
        <v>11099</v>
      </c>
      <c r="AC317" s="6" t="s">
        <v>1630</v>
      </c>
      <c r="AD317" s="6" t="s">
        <v>28</v>
      </c>
      <c r="AE317" s="18">
        <v>13001</v>
      </c>
      <c r="AF317" s="6" t="s">
        <v>1631</v>
      </c>
      <c r="AG317" s="6" t="s">
        <v>1707</v>
      </c>
      <c r="AH317" s="18">
        <v>13002</v>
      </c>
      <c r="AI317" s="6" t="s">
        <v>1631</v>
      </c>
      <c r="AJ317" s="6" t="s">
        <v>1823</v>
      </c>
      <c r="AK317" s="18">
        <v>13003</v>
      </c>
      <c r="AL317" s="6" t="s">
        <v>1631</v>
      </c>
      <c r="AM317" s="6" t="s">
        <v>1632</v>
      </c>
      <c r="AN317" s="18">
        <v>13004</v>
      </c>
      <c r="AO317" s="6" t="s">
        <v>1631</v>
      </c>
      <c r="AP317" s="6" t="s">
        <v>1633</v>
      </c>
      <c r="AQ317" s="18">
        <v>13005</v>
      </c>
      <c r="AR317" s="6" t="s">
        <v>1631</v>
      </c>
      <c r="AS317" s="6" t="s">
        <v>1634</v>
      </c>
      <c r="AT317" s="18">
        <v>13099</v>
      </c>
      <c r="AU317" s="6" t="s">
        <v>1631</v>
      </c>
      <c r="AV317" s="6" t="s">
        <v>28</v>
      </c>
      <c r="AW317" s="18">
        <v>15099</v>
      </c>
      <c r="AX317" s="6" t="s">
        <v>1610</v>
      </c>
      <c r="AY317" s="6" t="s">
        <v>28</v>
      </c>
      <c r="AZ317" s="18">
        <v>99099</v>
      </c>
      <c r="BA317" s="6" t="s">
        <v>28</v>
      </c>
      <c r="BB317" s="6" t="s">
        <v>28</v>
      </c>
      <c r="BC317" s="6"/>
      <c r="BF317" s="6"/>
      <c r="BI317" s="6"/>
    </row>
    <row r="318" spans="1:61">
      <c r="A318" s="8">
        <v>300001209</v>
      </c>
      <c r="B318" s="9">
        <v>501</v>
      </c>
      <c r="C318" s="10" t="s">
        <v>646</v>
      </c>
      <c r="D318" s="9" t="s">
        <v>647</v>
      </c>
      <c r="E318" s="10" t="s">
        <v>648</v>
      </c>
      <c r="F318" s="19" t="s">
        <v>39</v>
      </c>
      <c r="G318" s="18">
        <v>3001</v>
      </c>
      <c r="H318" s="6" t="s">
        <v>1652</v>
      </c>
      <c r="I318" s="6" t="s">
        <v>1699</v>
      </c>
      <c r="J318" s="6"/>
      <c r="M318" s="6"/>
      <c r="P318" s="6"/>
      <c r="S318" s="6"/>
    </row>
    <row r="319" spans="1:61">
      <c r="A319" s="8">
        <v>300002870</v>
      </c>
      <c r="B319" s="9">
        <v>502</v>
      </c>
      <c r="C319" s="10" t="s">
        <v>649</v>
      </c>
      <c r="D319" s="9" t="s">
        <v>650</v>
      </c>
      <c r="E319" s="10" t="s">
        <v>651</v>
      </c>
      <c r="F319" s="19" t="s">
        <v>39</v>
      </c>
      <c r="G319" s="18">
        <v>9003</v>
      </c>
      <c r="H319" s="6" t="s">
        <v>1676</v>
      </c>
      <c r="I319" s="6" t="s">
        <v>1772</v>
      </c>
      <c r="J319" s="18">
        <v>99099</v>
      </c>
      <c r="K319" s="6" t="s">
        <v>28</v>
      </c>
      <c r="L319" s="6" t="s">
        <v>28</v>
      </c>
      <c r="M319" s="6"/>
      <c r="P319" s="6"/>
      <c r="S319" s="6"/>
      <c r="V319" s="6"/>
      <c r="Y319" s="6"/>
    </row>
    <row r="320" spans="1:61">
      <c r="A320" s="8">
        <v>300001771</v>
      </c>
      <c r="B320" s="9">
        <v>503</v>
      </c>
      <c r="C320" s="10" t="s">
        <v>2026</v>
      </c>
      <c r="D320" s="9" t="s">
        <v>2027</v>
      </c>
      <c r="E320" s="10" t="s">
        <v>2028</v>
      </c>
      <c r="F320" s="19" t="s">
        <v>27</v>
      </c>
      <c r="G320" s="18">
        <v>13099</v>
      </c>
      <c r="H320" s="6" t="s">
        <v>1631</v>
      </c>
      <c r="I320" s="6" t="s">
        <v>28</v>
      </c>
      <c r="J320" s="6"/>
      <c r="M320" s="6"/>
      <c r="P320" s="6"/>
      <c r="S320" s="6"/>
    </row>
    <row r="321" spans="1:64">
      <c r="A321" s="8">
        <v>300001127</v>
      </c>
      <c r="B321" s="9">
        <v>505</v>
      </c>
      <c r="C321" s="10" t="s">
        <v>652</v>
      </c>
      <c r="D321" s="9" t="s">
        <v>653</v>
      </c>
      <c r="E321" s="10" t="s">
        <v>654</v>
      </c>
      <c r="F321" s="19" t="s">
        <v>83</v>
      </c>
      <c r="G321" s="18">
        <v>1002</v>
      </c>
      <c r="H321" s="6" t="s">
        <v>1615</v>
      </c>
      <c r="I321" s="6" t="s">
        <v>1616</v>
      </c>
      <c r="J321" s="18">
        <v>8002</v>
      </c>
      <c r="K321" s="6" t="s">
        <v>1625</v>
      </c>
      <c r="L321" s="6" t="s">
        <v>1638</v>
      </c>
      <c r="M321" s="18">
        <v>8006</v>
      </c>
      <c r="N321" s="6" t="s">
        <v>1625</v>
      </c>
      <c r="O321" s="6" t="s">
        <v>1751</v>
      </c>
      <c r="P321" s="18">
        <v>8007</v>
      </c>
      <c r="Q321" s="6" t="s">
        <v>1625</v>
      </c>
      <c r="R321" s="6" t="s">
        <v>1639</v>
      </c>
      <c r="S321" s="18">
        <v>9004</v>
      </c>
      <c r="T321" s="6" t="s">
        <v>1676</v>
      </c>
      <c r="U321" s="6" t="s">
        <v>1678</v>
      </c>
      <c r="V321" s="18">
        <v>10005</v>
      </c>
      <c r="W321" s="6" t="s">
        <v>1660</v>
      </c>
      <c r="X321" s="6" t="s">
        <v>1679</v>
      </c>
      <c r="Y321" s="18">
        <v>11001</v>
      </c>
      <c r="Z321" s="6" t="s">
        <v>1630</v>
      </c>
      <c r="AA321" s="6" t="s">
        <v>1662</v>
      </c>
      <c r="AB321" s="6"/>
      <c r="AE321" s="6"/>
      <c r="AH321" s="6"/>
    </row>
    <row r="322" spans="1:64">
      <c r="A322" s="8">
        <v>300002115</v>
      </c>
      <c r="B322" s="9">
        <v>506</v>
      </c>
      <c r="C322" s="10" t="s">
        <v>2029</v>
      </c>
      <c r="D322" s="9" t="s">
        <v>2030</v>
      </c>
      <c r="E322" s="10" t="s">
        <v>2031</v>
      </c>
      <c r="F322" s="19" t="s">
        <v>27</v>
      </c>
      <c r="G322" s="18">
        <v>13004</v>
      </c>
      <c r="H322" s="6" t="s">
        <v>1631</v>
      </c>
      <c r="I322" s="6" t="s">
        <v>1633</v>
      </c>
      <c r="J322" s="6"/>
      <c r="M322" s="6"/>
      <c r="P322" s="6"/>
      <c r="S322" s="6"/>
    </row>
    <row r="323" spans="1:64">
      <c r="A323" s="8">
        <v>300000303</v>
      </c>
      <c r="B323" s="9">
        <v>507</v>
      </c>
      <c r="C323" s="10" t="s">
        <v>655</v>
      </c>
      <c r="D323" s="9" t="s">
        <v>656</v>
      </c>
      <c r="E323" s="10" t="s">
        <v>657</v>
      </c>
      <c r="F323" s="19" t="s">
        <v>35</v>
      </c>
      <c r="G323" s="18">
        <v>2007</v>
      </c>
      <c r="H323" s="6" t="s">
        <v>1602</v>
      </c>
      <c r="I323" s="6" t="s">
        <v>1608</v>
      </c>
      <c r="J323" s="18">
        <v>3004</v>
      </c>
      <c r="K323" s="6" t="s">
        <v>1652</v>
      </c>
      <c r="L323" s="6" t="s">
        <v>1653</v>
      </c>
      <c r="M323" s="18">
        <v>3006</v>
      </c>
      <c r="N323" s="6" t="s">
        <v>1652</v>
      </c>
      <c r="O323" s="6" t="s">
        <v>1654</v>
      </c>
      <c r="P323" s="6"/>
      <c r="S323" s="6"/>
      <c r="V323" s="6"/>
      <c r="Y323" s="6"/>
      <c r="AB323" s="6"/>
      <c r="AH323" s="6"/>
      <c r="AK323" s="6"/>
      <c r="AN323" s="6"/>
    </row>
    <row r="324" spans="1:64">
      <c r="A324" s="8">
        <v>300001155</v>
      </c>
      <c r="B324" s="9">
        <v>509</v>
      </c>
      <c r="C324" s="10" t="s">
        <v>658</v>
      </c>
      <c r="D324" s="9" t="s">
        <v>659</v>
      </c>
      <c r="E324" s="10" t="s">
        <v>660</v>
      </c>
      <c r="F324" s="19" t="s">
        <v>35</v>
      </c>
      <c r="G324" s="18">
        <v>4004</v>
      </c>
      <c r="H324" s="6" t="s">
        <v>1626</v>
      </c>
      <c r="I324" s="6" t="s">
        <v>1628</v>
      </c>
      <c r="J324" s="18">
        <v>99099</v>
      </c>
      <c r="K324" s="6" t="s">
        <v>28</v>
      </c>
      <c r="L324" s="6" t="s">
        <v>28</v>
      </c>
      <c r="M324" s="6"/>
      <c r="P324" s="6"/>
      <c r="S324" s="6"/>
    </row>
    <row r="325" spans="1:64">
      <c r="A325" s="8">
        <v>300001114</v>
      </c>
      <c r="B325" s="9">
        <v>510</v>
      </c>
      <c r="C325" s="10" t="s">
        <v>661</v>
      </c>
      <c r="D325" s="9" t="s">
        <v>662</v>
      </c>
      <c r="E325" s="10" t="s">
        <v>663</v>
      </c>
      <c r="F325" s="19" t="s">
        <v>83</v>
      </c>
      <c r="G325" s="18">
        <v>3001</v>
      </c>
      <c r="H325" s="6" t="s">
        <v>1652</v>
      </c>
      <c r="I325" s="6" t="s">
        <v>1699</v>
      </c>
      <c r="J325" s="18">
        <v>3004</v>
      </c>
      <c r="K325" s="6" t="s">
        <v>1652</v>
      </c>
      <c r="L325" s="6" t="s">
        <v>1653</v>
      </c>
      <c r="M325" s="18">
        <v>3006</v>
      </c>
      <c r="N325" s="6" t="s">
        <v>1652</v>
      </c>
      <c r="O325" s="6" t="s">
        <v>1654</v>
      </c>
      <c r="P325" s="18">
        <v>15004</v>
      </c>
      <c r="Q325" s="6" t="s">
        <v>1610</v>
      </c>
      <c r="R325" s="6" t="s">
        <v>1652</v>
      </c>
      <c r="S325" s="6"/>
      <c r="V325" s="6"/>
      <c r="Y325" s="6"/>
      <c r="AB325" s="6"/>
    </row>
    <row r="326" spans="1:64">
      <c r="A326" s="8">
        <v>300001600</v>
      </c>
      <c r="B326" s="9">
        <v>513</v>
      </c>
      <c r="C326" s="10" t="s">
        <v>664</v>
      </c>
      <c r="D326" s="9" t="s">
        <v>2032</v>
      </c>
      <c r="E326" s="10" t="s">
        <v>665</v>
      </c>
      <c r="F326" s="19" t="s">
        <v>83</v>
      </c>
      <c r="G326" s="18">
        <v>8008</v>
      </c>
      <c r="H326" s="6" t="s">
        <v>1625</v>
      </c>
      <c r="I326" s="6" t="s">
        <v>1693</v>
      </c>
      <c r="J326" s="6"/>
      <c r="M326" s="6"/>
      <c r="P326" s="6"/>
      <c r="S326" s="6"/>
      <c r="V326" s="6"/>
    </row>
    <row r="327" spans="1:64">
      <c r="A327" s="8">
        <v>300002122</v>
      </c>
      <c r="B327" s="9">
        <v>514</v>
      </c>
      <c r="C327" s="10" t="s">
        <v>666</v>
      </c>
      <c r="D327" s="9" t="s">
        <v>667</v>
      </c>
      <c r="E327" s="10" t="s">
        <v>668</v>
      </c>
      <c r="F327" s="19" t="s">
        <v>39</v>
      </c>
      <c r="G327" s="18">
        <v>99099</v>
      </c>
      <c r="H327" s="6" t="s">
        <v>28</v>
      </c>
      <c r="I327" s="6" t="s">
        <v>28</v>
      </c>
      <c r="J327" s="6"/>
      <c r="M327" s="6"/>
      <c r="P327" s="6"/>
      <c r="S327" s="6"/>
      <c r="V327" s="6"/>
    </row>
    <row r="328" spans="1:64">
      <c r="A328" s="8">
        <v>300001671</v>
      </c>
      <c r="B328" s="9">
        <v>515</v>
      </c>
      <c r="C328" s="10" t="s">
        <v>2033</v>
      </c>
      <c r="D328" s="9" t="s">
        <v>2034</v>
      </c>
      <c r="E328" s="10" t="s">
        <v>2035</v>
      </c>
      <c r="F328" s="19" t="s">
        <v>35</v>
      </c>
      <c r="G328" s="18">
        <v>1002</v>
      </c>
      <c r="H328" s="6" t="s">
        <v>1615</v>
      </c>
      <c r="I328" s="6" t="s">
        <v>1616</v>
      </c>
      <c r="J328" s="18">
        <v>1004</v>
      </c>
      <c r="K328" s="6" t="s">
        <v>1615</v>
      </c>
      <c r="L328" s="6" t="s">
        <v>1617</v>
      </c>
      <c r="M328" s="18">
        <v>2001</v>
      </c>
      <c r="N328" s="6" t="s">
        <v>1602</v>
      </c>
      <c r="O328" s="6" t="s">
        <v>1603</v>
      </c>
      <c r="P328" s="18">
        <v>4002</v>
      </c>
      <c r="Q328" s="6" t="s">
        <v>1626</v>
      </c>
      <c r="R328" s="6" t="s">
        <v>1655</v>
      </c>
      <c r="S328" s="18">
        <v>4003</v>
      </c>
      <c r="T328" s="6" t="s">
        <v>1626</v>
      </c>
      <c r="U328" s="6" t="s">
        <v>1627</v>
      </c>
      <c r="V328" s="18">
        <v>8006</v>
      </c>
      <c r="W328" s="6" t="s">
        <v>1625</v>
      </c>
      <c r="X328" s="6" t="s">
        <v>1751</v>
      </c>
      <c r="Y328" s="18">
        <v>8007</v>
      </c>
      <c r="Z328" s="6" t="s">
        <v>1625</v>
      </c>
      <c r="AA328" s="6" t="s">
        <v>1639</v>
      </c>
      <c r="AB328" s="18">
        <v>8008</v>
      </c>
      <c r="AC328" s="6" t="s">
        <v>1625</v>
      </c>
      <c r="AD328" s="6" t="s">
        <v>1693</v>
      </c>
      <c r="AE328" s="18">
        <v>11001</v>
      </c>
      <c r="AF328" s="6" t="s">
        <v>1630</v>
      </c>
      <c r="AG328" s="6" t="s">
        <v>1662</v>
      </c>
      <c r="AH328" s="6"/>
      <c r="AK328" s="6"/>
      <c r="AN328" s="6"/>
    </row>
    <row r="329" spans="1:64">
      <c r="A329" s="8">
        <v>300001662</v>
      </c>
      <c r="B329" s="9">
        <v>521</v>
      </c>
      <c r="C329" s="10" t="s">
        <v>669</v>
      </c>
      <c r="D329" s="9" t="s">
        <v>670</v>
      </c>
      <c r="E329" s="10" t="s">
        <v>671</v>
      </c>
      <c r="F329" s="19" t="s">
        <v>39</v>
      </c>
      <c r="G329" s="18">
        <v>2002</v>
      </c>
      <c r="H329" s="6" t="s">
        <v>1602</v>
      </c>
      <c r="I329" s="6" t="s">
        <v>1604</v>
      </c>
      <c r="J329" s="18">
        <v>2005</v>
      </c>
      <c r="K329" s="6" t="s">
        <v>1602</v>
      </c>
      <c r="L329" s="6" t="s">
        <v>1606</v>
      </c>
      <c r="M329" s="18">
        <v>2007</v>
      </c>
      <c r="N329" s="6" t="s">
        <v>1602</v>
      </c>
      <c r="O329" s="6" t="s">
        <v>1608</v>
      </c>
      <c r="P329" s="18">
        <v>2008</v>
      </c>
      <c r="Q329" s="6" t="s">
        <v>1602</v>
      </c>
      <c r="R329" s="6" t="s">
        <v>1609</v>
      </c>
      <c r="S329" s="18">
        <v>6003</v>
      </c>
      <c r="T329" s="6" t="s">
        <v>1656</v>
      </c>
      <c r="U329" s="6" t="s">
        <v>1659</v>
      </c>
      <c r="V329" s="18">
        <v>7002</v>
      </c>
      <c r="W329" s="6" t="s">
        <v>1620</v>
      </c>
      <c r="X329" s="6" t="s">
        <v>1622</v>
      </c>
      <c r="Y329" s="18">
        <v>15003</v>
      </c>
      <c r="Z329" s="6" t="s">
        <v>1610</v>
      </c>
      <c r="AA329" s="6" t="s">
        <v>1611</v>
      </c>
      <c r="AB329" s="6"/>
      <c r="AE329" s="6"/>
      <c r="AH329" s="6"/>
    </row>
    <row r="330" spans="1:64">
      <c r="A330" s="8">
        <v>300002835</v>
      </c>
      <c r="B330" s="9">
        <v>522</v>
      </c>
      <c r="C330" s="10" t="s">
        <v>672</v>
      </c>
      <c r="D330" s="9" t="s">
        <v>597</v>
      </c>
      <c r="E330" s="10" t="s">
        <v>673</v>
      </c>
      <c r="F330" s="19" t="s">
        <v>39</v>
      </c>
      <c r="G330" s="18">
        <v>2002</v>
      </c>
      <c r="H330" s="6" t="s">
        <v>1602</v>
      </c>
      <c r="I330" s="6" t="s">
        <v>1604</v>
      </c>
      <c r="J330" s="18">
        <v>2005</v>
      </c>
      <c r="K330" s="6" t="s">
        <v>1602</v>
      </c>
      <c r="L330" s="6" t="s">
        <v>1606</v>
      </c>
      <c r="M330" s="18">
        <v>2007</v>
      </c>
      <c r="N330" s="6" t="s">
        <v>1602</v>
      </c>
      <c r="O330" s="6" t="s">
        <v>1608</v>
      </c>
      <c r="P330" s="18">
        <v>2008</v>
      </c>
      <c r="Q330" s="6" t="s">
        <v>1602</v>
      </c>
      <c r="R330" s="6" t="s">
        <v>1609</v>
      </c>
      <c r="S330" s="18">
        <v>6003</v>
      </c>
      <c r="T330" s="6" t="s">
        <v>1656</v>
      </c>
      <c r="U330" s="6" t="s">
        <v>1659</v>
      </c>
      <c r="V330" s="18">
        <v>7002</v>
      </c>
      <c r="W330" s="6" t="s">
        <v>1620</v>
      </c>
      <c r="X330" s="6" t="s">
        <v>1622</v>
      </c>
      <c r="Y330" s="18">
        <v>15003</v>
      </c>
      <c r="Z330" s="6" t="s">
        <v>1610</v>
      </c>
      <c r="AA330" s="6" t="s">
        <v>1611</v>
      </c>
      <c r="AB330" s="6"/>
      <c r="AE330" s="6"/>
      <c r="AH330" s="6"/>
    </row>
    <row r="331" spans="1:64">
      <c r="A331" s="8">
        <v>300000270</v>
      </c>
      <c r="B331" s="9">
        <v>523</v>
      </c>
      <c r="C331" s="10" t="s">
        <v>674</v>
      </c>
      <c r="D331" s="9" t="s">
        <v>675</v>
      </c>
      <c r="E331" s="10" t="s">
        <v>676</v>
      </c>
      <c r="F331" s="19" t="s">
        <v>35</v>
      </c>
      <c r="G331" s="18">
        <v>2002</v>
      </c>
      <c r="H331" s="6" t="s">
        <v>1602</v>
      </c>
      <c r="I331" s="6" t="s">
        <v>1604</v>
      </c>
      <c r="J331" s="18">
        <v>3001</v>
      </c>
      <c r="K331" s="6" t="s">
        <v>1652</v>
      </c>
      <c r="L331" s="6" t="s">
        <v>1699</v>
      </c>
      <c r="M331" s="18">
        <v>3002</v>
      </c>
      <c r="N331" s="6" t="s">
        <v>1652</v>
      </c>
      <c r="O331" s="6" t="s">
        <v>1786</v>
      </c>
      <c r="P331" s="18">
        <v>3013</v>
      </c>
      <c r="Q331" s="6" t="s">
        <v>1652</v>
      </c>
      <c r="R331" s="6" t="s">
        <v>1840</v>
      </c>
      <c r="S331" s="18">
        <v>4005</v>
      </c>
      <c r="T331" s="6" t="s">
        <v>1626</v>
      </c>
      <c r="U331" s="6" t="s">
        <v>1644</v>
      </c>
      <c r="V331" s="18">
        <v>6001</v>
      </c>
      <c r="W331" s="6" t="s">
        <v>1656</v>
      </c>
      <c r="X331" s="6" t="s">
        <v>1657</v>
      </c>
      <c r="Y331" s="18">
        <v>6002</v>
      </c>
      <c r="Z331" s="6" t="s">
        <v>1656</v>
      </c>
      <c r="AA331" s="6" t="s">
        <v>1658</v>
      </c>
      <c r="AB331" s="18">
        <v>6003</v>
      </c>
      <c r="AC331" s="6" t="s">
        <v>1656</v>
      </c>
      <c r="AD331" s="6" t="s">
        <v>1659</v>
      </c>
      <c r="AE331" s="18">
        <v>15004</v>
      </c>
      <c r="AF331" s="6" t="s">
        <v>1610</v>
      </c>
      <c r="AG331" s="6" t="s">
        <v>1652</v>
      </c>
      <c r="AH331" s="6"/>
      <c r="AK331" s="6"/>
      <c r="AN331" s="6"/>
    </row>
    <row r="332" spans="1:64">
      <c r="A332" s="8">
        <v>300002336</v>
      </c>
      <c r="B332" s="9">
        <v>524</v>
      </c>
      <c r="C332" s="10" t="s">
        <v>677</v>
      </c>
      <c r="D332" s="9" t="s">
        <v>678</v>
      </c>
      <c r="E332" s="10" t="s">
        <v>679</v>
      </c>
      <c r="F332" s="19" t="s">
        <v>27</v>
      </c>
      <c r="G332" s="18">
        <v>15001</v>
      </c>
      <c r="H332" s="6" t="s">
        <v>1610</v>
      </c>
      <c r="I332" s="6" t="s">
        <v>1688</v>
      </c>
      <c r="J332" s="18">
        <v>15002</v>
      </c>
      <c r="K332" s="6" t="s">
        <v>1610</v>
      </c>
      <c r="L332" s="6" t="s">
        <v>1602</v>
      </c>
      <c r="M332" s="18">
        <v>15005</v>
      </c>
      <c r="N332" s="6" t="s">
        <v>1610</v>
      </c>
      <c r="O332" s="6" t="s">
        <v>1626</v>
      </c>
      <c r="P332" s="18">
        <v>15007</v>
      </c>
      <c r="Q332" s="6" t="s">
        <v>1610</v>
      </c>
      <c r="R332" s="6" t="s">
        <v>1755</v>
      </c>
      <c r="S332" s="18">
        <v>15008</v>
      </c>
      <c r="T332" s="6" t="s">
        <v>1610</v>
      </c>
      <c r="U332" s="6" t="s">
        <v>1645</v>
      </c>
      <c r="V332" s="18">
        <v>15099</v>
      </c>
      <c r="W332" s="6" t="s">
        <v>1610</v>
      </c>
      <c r="X332" s="6" t="s">
        <v>28</v>
      </c>
      <c r="Y332" s="6"/>
      <c r="AB332" s="6"/>
      <c r="AE332" s="6"/>
    </row>
    <row r="333" spans="1:64">
      <c r="A333" s="8">
        <v>300002840</v>
      </c>
      <c r="B333" s="9">
        <v>525</v>
      </c>
      <c r="C333" s="10" t="s">
        <v>2036</v>
      </c>
      <c r="D333" s="9" t="s">
        <v>778</v>
      </c>
      <c r="E333" s="10" t="s">
        <v>2037</v>
      </c>
      <c r="F333" s="19" t="s">
        <v>35</v>
      </c>
      <c r="G333" s="18">
        <v>99002</v>
      </c>
      <c r="H333" s="6" t="s">
        <v>28</v>
      </c>
      <c r="I333" s="6" t="s">
        <v>1737</v>
      </c>
      <c r="J333" s="6"/>
      <c r="M333" s="6"/>
      <c r="P333" s="6"/>
    </row>
    <row r="334" spans="1:64">
      <c r="A334" s="8">
        <v>300002107</v>
      </c>
      <c r="B334" s="9">
        <v>526</v>
      </c>
      <c r="C334" s="10" t="s">
        <v>2038</v>
      </c>
      <c r="D334" s="9" t="s">
        <v>2039</v>
      </c>
      <c r="E334" s="10" t="s">
        <v>2040</v>
      </c>
      <c r="F334" s="19" t="s">
        <v>27</v>
      </c>
      <c r="G334" s="18">
        <v>13099</v>
      </c>
      <c r="H334" s="6" t="s">
        <v>1631</v>
      </c>
      <c r="I334" s="6" t="s">
        <v>28</v>
      </c>
      <c r="J334" s="6"/>
      <c r="M334" s="6"/>
      <c r="P334" s="6"/>
      <c r="S334" s="6"/>
      <c r="BL334" s="6"/>
    </row>
    <row r="335" spans="1:64">
      <c r="A335" s="8">
        <v>300000299</v>
      </c>
      <c r="B335" s="9">
        <v>528</v>
      </c>
      <c r="C335" s="10" t="s">
        <v>680</v>
      </c>
      <c r="D335" s="9" t="s">
        <v>681</v>
      </c>
      <c r="E335" s="10" t="s">
        <v>682</v>
      </c>
      <c r="F335" s="19" t="s">
        <v>27</v>
      </c>
      <c r="G335" s="18">
        <v>8003</v>
      </c>
      <c r="H335" s="6" t="s">
        <v>1625</v>
      </c>
      <c r="I335" s="6" t="s">
        <v>1745</v>
      </c>
      <c r="J335" s="18">
        <v>8004</v>
      </c>
      <c r="K335" s="6" t="s">
        <v>1625</v>
      </c>
      <c r="L335" s="6" t="s">
        <v>1682</v>
      </c>
      <c r="M335" s="18">
        <v>8005</v>
      </c>
      <c r="N335" s="6" t="s">
        <v>1625</v>
      </c>
      <c r="O335" s="6" t="s">
        <v>1747</v>
      </c>
      <c r="P335" s="18">
        <v>8099</v>
      </c>
      <c r="Q335" s="6" t="s">
        <v>1625</v>
      </c>
      <c r="R335" s="6" t="s">
        <v>28</v>
      </c>
      <c r="S335" s="18">
        <v>14001</v>
      </c>
      <c r="T335" s="6" t="s">
        <v>1640</v>
      </c>
      <c r="U335" s="6" t="s">
        <v>1641</v>
      </c>
      <c r="V335" s="6"/>
      <c r="Y335" s="6"/>
      <c r="AB335" s="6"/>
      <c r="AE335" s="6"/>
    </row>
    <row r="336" spans="1:64">
      <c r="A336" s="8">
        <v>300000440</v>
      </c>
      <c r="B336" s="9">
        <v>531</v>
      </c>
      <c r="C336" s="10" t="s">
        <v>683</v>
      </c>
      <c r="D336" s="9" t="s">
        <v>684</v>
      </c>
      <c r="E336" s="10" t="s">
        <v>685</v>
      </c>
      <c r="F336" s="19" t="s">
        <v>35</v>
      </c>
      <c r="G336" s="18">
        <v>2099</v>
      </c>
      <c r="H336" s="6" t="s">
        <v>1602</v>
      </c>
      <c r="I336" s="6" t="s">
        <v>28</v>
      </c>
      <c r="J336" s="18">
        <v>6001</v>
      </c>
      <c r="K336" s="6" t="s">
        <v>1656</v>
      </c>
      <c r="L336" s="6" t="s">
        <v>1657</v>
      </c>
      <c r="M336" s="18">
        <v>6002</v>
      </c>
      <c r="N336" s="6" t="s">
        <v>1656</v>
      </c>
      <c r="O336" s="6" t="s">
        <v>1658</v>
      </c>
      <c r="P336" s="6"/>
      <c r="S336" s="6"/>
      <c r="V336" s="6"/>
      <c r="AB336" s="6"/>
      <c r="AE336" s="6"/>
      <c r="AH336" s="6"/>
    </row>
    <row r="337" spans="1:55">
      <c r="A337" s="8">
        <v>300001998</v>
      </c>
      <c r="B337" s="9">
        <v>532</v>
      </c>
      <c r="C337" s="10" t="s">
        <v>686</v>
      </c>
      <c r="D337" s="9" t="s">
        <v>687</v>
      </c>
      <c r="E337" s="10" t="s">
        <v>688</v>
      </c>
      <c r="F337" s="19" t="s">
        <v>39</v>
      </c>
      <c r="G337" s="18">
        <v>2008</v>
      </c>
      <c r="H337" s="6" t="s">
        <v>1602</v>
      </c>
      <c r="I337" s="6" t="s">
        <v>1609</v>
      </c>
      <c r="J337" s="18">
        <v>15003</v>
      </c>
      <c r="K337" s="6" t="s">
        <v>1610</v>
      </c>
      <c r="L337" s="6" t="s">
        <v>1611</v>
      </c>
      <c r="M337" s="6"/>
      <c r="P337" s="6"/>
      <c r="S337" s="6"/>
      <c r="V337" s="6"/>
      <c r="Y337" s="6"/>
    </row>
    <row r="338" spans="1:55">
      <c r="A338" s="8">
        <v>300001401</v>
      </c>
      <c r="B338" s="9">
        <v>533</v>
      </c>
      <c r="C338" s="10" t="s">
        <v>689</v>
      </c>
      <c r="D338" s="9" t="s">
        <v>2041</v>
      </c>
      <c r="E338" s="10" t="s">
        <v>690</v>
      </c>
      <c r="F338" s="19" t="s">
        <v>39</v>
      </c>
      <c r="G338" s="18">
        <v>2007</v>
      </c>
      <c r="H338" s="6" t="s">
        <v>1602</v>
      </c>
      <c r="I338" s="6" t="s">
        <v>1608</v>
      </c>
      <c r="J338" s="18">
        <v>2008</v>
      </c>
      <c r="K338" s="6" t="s">
        <v>1602</v>
      </c>
      <c r="L338" s="6" t="s">
        <v>1609</v>
      </c>
      <c r="M338" s="18">
        <v>14001</v>
      </c>
      <c r="N338" s="6" t="s">
        <v>1640</v>
      </c>
      <c r="O338" s="6" t="s">
        <v>1641</v>
      </c>
      <c r="P338" s="6"/>
      <c r="S338" s="6"/>
      <c r="V338" s="6"/>
    </row>
    <row r="339" spans="1:55">
      <c r="A339" s="8">
        <v>300001505</v>
      </c>
      <c r="B339" s="9">
        <v>536</v>
      </c>
      <c r="C339" s="10" t="s">
        <v>2042</v>
      </c>
      <c r="D339" s="9" t="s">
        <v>2043</v>
      </c>
      <c r="E339" s="10" t="s">
        <v>2044</v>
      </c>
      <c r="F339" s="19" t="s">
        <v>27</v>
      </c>
      <c r="G339" s="18">
        <v>4004</v>
      </c>
      <c r="H339" s="6" t="s">
        <v>1626</v>
      </c>
      <c r="I339" s="6" t="s">
        <v>1628</v>
      </c>
      <c r="J339" s="18">
        <v>12001</v>
      </c>
      <c r="K339" s="6" t="s">
        <v>1669</v>
      </c>
      <c r="L339" s="6" t="s">
        <v>1768</v>
      </c>
      <c r="M339" s="18">
        <v>12002</v>
      </c>
      <c r="N339" s="6" t="s">
        <v>1669</v>
      </c>
      <c r="O339" s="6" t="s">
        <v>1670</v>
      </c>
      <c r="P339" s="6"/>
      <c r="S339" s="6"/>
      <c r="V339" s="6"/>
      <c r="AB339" s="6"/>
      <c r="AE339" s="6"/>
      <c r="AH339" s="6"/>
    </row>
    <row r="340" spans="1:55">
      <c r="A340" s="8">
        <v>300001622</v>
      </c>
      <c r="B340" s="9">
        <v>537</v>
      </c>
      <c r="C340" s="10" t="s">
        <v>2045</v>
      </c>
      <c r="D340" s="9" t="s">
        <v>2046</v>
      </c>
      <c r="E340" s="10" t="s">
        <v>2047</v>
      </c>
      <c r="F340" s="19" t="s">
        <v>27</v>
      </c>
      <c r="G340" s="18">
        <v>4002</v>
      </c>
      <c r="H340" s="6" t="s">
        <v>1626</v>
      </c>
      <c r="I340" s="6" t="s">
        <v>1655</v>
      </c>
      <c r="J340" s="18">
        <v>8006</v>
      </c>
      <c r="K340" s="6" t="s">
        <v>1625</v>
      </c>
      <c r="L340" s="6" t="s">
        <v>1751</v>
      </c>
      <c r="M340" s="18">
        <v>11001</v>
      </c>
      <c r="N340" s="6" t="s">
        <v>1630</v>
      </c>
      <c r="O340" s="6" t="s">
        <v>1662</v>
      </c>
      <c r="P340" s="18">
        <v>11002</v>
      </c>
      <c r="Q340" s="6" t="s">
        <v>1630</v>
      </c>
      <c r="R340" s="6" t="s">
        <v>1663</v>
      </c>
      <c r="S340" s="6"/>
      <c r="V340" s="6"/>
      <c r="Y340" s="6"/>
    </row>
    <row r="341" spans="1:55">
      <c r="A341" s="8">
        <v>300000791</v>
      </c>
      <c r="B341" s="9">
        <v>539</v>
      </c>
      <c r="C341" s="10" t="s">
        <v>2048</v>
      </c>
      <c r="D341" s="9" t="s">
        <v>2049</v>
      </c>
      <c r="E341" s="10" t="s">
        <v>2050</v>
      </c>
      <c r="F341" s="19" t="s">
        <v>39</v>
      </c>
      <c r="G341" s="18">
        <v>1003</v>
      </c>
      <c r="H341" s="6" t="s">
        <v>1615</v>
      </c>
      <c r="I341" s="6" t="s">
        <v>1742</v>
      </c>
      <c r="J341" s="6"/>
      <c r="M341" s="6"/>
      <c r="P341" s="6"/>
      <c r="S341" s="6"/>
      <c r="V341" s="6"/>
    </row>
    <row r="342" spans="1:55">
      <c r="A342" s="8">
        <v>300001025</v>
      </c>
      <c r="B342" s="9">
        <v>540</v>
      </c>
      <c r="C342" s="10" t="s">
        <v>691</v>
      </c>
      <c r="D342" s="9" t="s">
        <v>692</v>
      </c>
      <c r="E342" s="10" t="s">
        <v>693</v>
      </c>
      <c r="F342" s="19" t="s">
        <v>39</v>
      </c>
      <c r="G342" s="18">
        <v>14003</v>
      </c>
      <c r="H342" s="6" t="s">
        <v>1640</v>
      </c>
      <c r="I342" s="6" t="s">
        <v>1696</v>
      </c>
      <c r="J342" s="18">
        <v>14004</v>
      </c>
      <c r="K342" s="6" t="s">
        <v>1640</v>
      </c>
      <c r="L342" s="6" t="s">
        <v>1805</v>
      </c>
      <c r="M342" s="18">
        <v>14099</v>
      </c>
      <c r="N342" s="6" t="s">
        <v>1640</v>
      </c>
      <c r="O342" s="6" t="s">
        <v>28</v>
      </c>
      <c r="P342" s="6"/>
      <c r="S342" s="6"/>
      <c r="V342" s="6"/>
    </row>
    <row r="343" spans="1:55">
      <c r="A343" s="8">
        <v>300001195</v>
      </c>
      <c r="B343" s="9">
        <v>541</v>
      </c>
      <c r="C343" s="10" t="s">
        <v>694</v>
      </c>
      <c r="D343" s="9" t="s">
        <v>695</v>
      </c>
      <c r="E343" s="10" t="s">
        <v>696</v>
      </c>
      <c r="F343" s="19" t="s">
        <v>39</v>
      </c>
      <c r="G343" s="18">
        <v>2003</v>
      </c>
      <c r="H343" s="6" t="s">
        <v>1602</v>
      </c>
      <c r="I343" s="6" t="s">
        <v>1619</v>
      </c>
      <c r="J343" s="18">
        <v>14001</v>
      </c>
      <c r="K343" s="6" t="s">
        <v>1640</v>
      </c>
      <c r="L343" s="6" t="s">
        <v>1641</v>
      </c>
      <c r="M343" s="6"/>
      <c r="P343" s="6"/>
      <c r="S343" s="6"/>
      <c r="V343" s="6"/>
    </row>
    <row r="344" spans="1:55">
      <c r="A344" s="8">
        <v>300002871</v>
      </c>
      <c r="B344" s="9">
        <v>542</v>
      </c>
      <c r="C344" s="10" t="s">
        <v>2051</v>
      </c>
      <c r="D344" s="9" t="s">
        <v>2052</v>
      </c>
      <c r="E344" s="10" t="s">
        <v>2053</v>
      </c>
      <c r="F344" s="19" t="s">
        <v>27</v>
      </c>
      <c r="G344" s="18">
        <v>15006</v>
      </c>
      <c r="H344" s="6" t="s">
        <v>1610</v>
      </c>
      <c r="I344" s="6" t="s">
        <v>1671</v>
      </c>
      <c r="J344" s="6"/>
      <c r="M344" s="6"/>
      <c r="P344" s="6"/>
      <c r="AQ344" s="6"/>
      <c r="AT344" s="6"/>
      <c r="AW344" s="6"/>
    </row>
    <row r="345" spans="1:55">
      <c r="A345" s="8">
        <v>300002872</v>
      </c>
      <c r="B345" s="9">
        <v>543</v>
      </c>
      <c r="C345" s="10" t="s">
        <v>697</v>
      </c>
      <c r="D345" s="9" t="s">
        <v>698</v>
      </c>
      <c r="E345" s="10" t="s">
        <v>699</v>
      </c>
      <c r="F345" s="19" t="s">
        <v>39</v>
      </c>
      <c r="G345" s="18">
        <v>2007</v>
      </c>
      <c r="H345" s="6" t="s">
        <v>1602</v>
      </c>
      <c r="I345" s="6" t="s">
        <v>1608</v>
      </c>
      <c r="J345" s="18">
        <v>2008</v>
      </c>
      <c r="K345" s="6" t="s">
        <v>1602</v>
      </c>
      <c r="L345" s="6" t="s">
        <v>1609</v>
      </c>
      <c r="M345" s="6"/>
      <c r="P345" s="6"/>
      <c r="S345" s="6"/>
    </row>
    <row r="346" spans="1:55">
      <c r="A346" s="8">
        <v>300002666</v>
      </c>
      <c r="B346" s="9">
        <v>546</v>
      </c>
      <c r="C346" s="10" t="s">
        <v>2054</v>
      </c>
      <c r="D346" s="9" t="s">
        <v>2055</v>
      </c>
      <c r="E346" s="10" t="s">
        <v>2056</v>
      </c>
      <c r="F346" s="19" t="s">
        <v>35</v>
      </c>
      <c r="G346" s="18">
        <v>15007</v>
      </c>
      <c r="H346" s="6" t="s">
        <v>1610</v>
      </c>
      <c r="I346" s="6" t="s">
        <v>1755</v>
      </c>
      <c r="J346" s="6"/>
      <c r="M346" s="6"/>
      <c r="P346" s="6"/>
      <c r="S346" s="6"/>
    </row>
    <row r="347" spans="1:55">
      <c r="A347" s="8">
        <v>300001103</v>
      </c>
      <c r="B347" s="9">
        <v>549</v>
      </c>
      <c r="C347" s="10" t="s">
        <v>700</v>
      </c>
      <c r="D347" s="9" t="s">
        <v>701</v>
      </c>
      <c r="E347" s="10" t="s">
        <v>702</v>
      </c>
      <c r="F347" s="19" t="s">
        <v>27</v>
      </c>
      <c r="G347" s="18">
        <v>15002</v>
      </c>
      <c r="H347" s="6" t="s">
        <v>1610</v>
      </c>
      <c r="I347" s="6" t="s">
        <v>1602</v>
      </c>
      <c r="J347" s="6"/>
      <c r="M347" s="6"/>
      <c r="P347" s="6"/>
    </row>
    <row r="348" spans="1:55">
      <c r="A348" s="8">
        <v>300002071</v>
      </c>
      <c r="B348" s="9">
        <v>550</v>
      </c>
      <c r="C348" s="10" t="s">
        <v>2057</v>
      </c>
      <c r="D348" s="9" t="s">
        <v>2058</v>
      </c>
      <c r="E348" s="10" t="s">
        <v>2059</v>
      </c>
      <c r="F348" s="19" t="s">
        <v>39</v>
      </c>
      <c r="G348" s="18">
        <v>15001</v>
      </c>
      <c r="H348" s="6" t="s">
        <v>1610</v>
      </c>
      <c r="I348" s="6" t="s">
        <v>1688</v>
      </c>
      <c r="J348" s="18">
        <v>15002</v>
      </c>
      <c r="K348" s="6" t="s">
        <v>1610</v>
      </c>
      <c r="L348" s="6" t="s">
        <v>1602</v>
      </c>
      <c r="M348" s="18">
        <v>15003</v>
      </c>
      <c r="N348" s="6" t="s">
        <v>1610</v>
      </c>
      <c r="O348" s="6" t="s">
        <v>1611</v>
      </c>
      <c r="P348" s="18">
        <v>15004</v>
      </c>
      <c r="Q348" s="6" t="s">
        <v>1610</v>
      </c>
      <c r="R348" s="6" t="s">
        <v>1652</v>
      </c>
      <c r="S348" s="18">
        <v>15005</v>
      </c>
      <c r="T348" s="6" t="s">
        <v>1610</v>
      </c>
      <c r="U348" s="6" t="s">
        <v>1626</v>
      </c>
      <c r="V348" s="18">
        <v>15099</v>
      </c>
      <c r="W348" s="6" t="s">
        <v>1610</v>
      </c>
      <c r="X348" s="6" t="s">
        <v>28</v>
      </c>
      <c r="Y348" s="6"/>
      <c r="AB348" s="6"/>
      <c r="AE348" s="6"/>
    </row>
    <row r="349" spans="1:55">
      <c r="A349" s="8">
        <v>300002311</v>
      </c>
      <c r="B349" s="9">
        <v>552</v>
      </c>
      <c r="C349" s="10" t="s">
        <v>2060</v>
      </c>
      <c r="D349" s="9" t="s">
        <v>2061</v>
      </c>
      <c r="E349" s="10" t="s">
        <v>2062</v>
      </c>
      <c r="F349" s="19" t="s">
        <v>39</v>
      </c>
      <c r="G349" s="18">
        <v>7002</v>
      </c>
      <c r="H349" s="6" t="s">
        <v>1620</v>
      </c>
      <c r="I349" s="6" t="s">
        <v>1622</v>
      </c>
      <c r="J349" s="6"/>
      <c r="M349" s="6"/>
      <c r="P349" s="6"/>
      <c r="AE349" s="6"/>
      <c r="AH349" s="6"/>
      <c r="AK349" s="6"/>
    </row>
    <row r="350" spans="1:55">
      <c r="A350" s="8">
        <v>300002067</v>
      </c>
      <c r="B350" s="9">
        <v>554</v>
      </c>
      <c r="C350" s="10" t="s">
        <v>703</v>
      </c>
      <c r="D350" s="9" t="s">
        <v>704</v>
      </c>
      <c r="E350" s="10" t="s">
        <v>705</v>
      </c>
      <c r="F350" s="19" t="s">
        <v>27</v>
      </c>
      <c r="G350" s="18">
        <v>15006</v>
      </c>
      <c r="H350" s="6" t="s">
        <v>1610</v>
      </c>
      <c r="I350" s="6" t="s">
        <v>1671</v>
      </c>
      <c r="J350" s="6"/>
      <c r="M350" s="6"/>
      <c r="P350" s="6"/>
      <c r="AW350" s="6"/>
      <c r="AZ350" s="6"/>
      <c r="BC350" s="6"/>
    </row>
    <row r="351" spans="1:55">
      <c r="A351" s="8">
        <v>300002364</v>
      </c>
      <c r="B351" s="9">
        <v>557</v>
      </c>
      <c r="C351" s="10" t="s">
        <v>706</v>
      </c>
      <c r="D351" s="9" t="s">
        <v>704</v>
      </c>
      <c r="E351" s="10" t="s">
        <v>707</v>
      </c>
      <c r="F351" s="19" t="s">
        <v>27</v>
      </c>
      <c r="G351" s="18">
        <v>15006</v>
      </c>
      <c r="H351" s="6" t="s">
        <v>1610</v>
      </c>
      <c r="I351" s="6" t="s">
        <v>1671</v>
      </c>
      <c r="J351" s="6"/>
      <c r="M351" s="6"/>
      <c r="P351" s="6"/>
    </row>
    <row r="352" spans="1:55">
      <c r="A352" s="8">
        <v>300000356</v>
      </c>
      <c r="B352" s="9">
        <v>558</v>
      </c>
      <c r="C352" s="10" t="s">
        <v>708</v>
      </c>
      <c r="D352" s="9" t="s">
        <v>2063</v>
      </c>
      <c r="E352" s="10" t="s">
        <v>709</v>
      </c>
      <c r="F352" s="19" t="s">
        <v>39</v>
      </c>
      <c r="G352" s="18">
        <v>2003</v>
      </c>
      <c r="H352" s="6" t="s">
        <v>1602</v>
      </c>
      <c r="I352" s="6" t="s">
        <v>1619</v>
      </c>
      <c r="J352" s="18">
        <v>5099</v>
      </c>
      <c r="K352" s="6" t="s">
        <v>1671</v>
      </c>
      <c r="L352" s="6" t="s">
        <v>28</v>
      </c>
      <c r="M352" s="18">
        <v>7001</v>
      </c>
      <c r="N352" s="6" t="s">
        <v>1620</v>
      </c>
      <c r="O352" s="6" t="s">
        <v>1621</v>
      </c>
      <c r="P352" s="18">
        <v>7003</v>
      </c>
      <c r="Q352" s="6" t="s">
        <v>1620</v>
      </c>
      <c r="R352" s="6" t="s">
        <v>1863</v>
      </c>
      <c r="S352" s="18">
        <v>7099</v>
      </c>
      <c r="T352" s="6" t="s">
        <v>1620</v>
      </c>
      <c r="U352" s="6" t="s">
        <v>28</v>
      </c>
      <c r="V352" s="6"/>
      <c r="Y352" s="6"/>
      <c r="AB352" s="6"/>
      <c r="AH352" s="6"/>
      <c r="AK352" s="6"/>
      <c r="AN352" s="6"/>
    </row>
    <row r="353" spans="1:58">
      <c r="A353" s="8">
        <v>300001943</v>
      </c>
      <c r="B353" s="9">
        <v>560</v>
      </c>
      <c r="C353" s="10" t="s">
        <v>2064</v>
      </c>
      <c r="D353" s="9" t="s">
        <v>2065</v>
      </c>
      <c r="E353" s="10" t="s">
        <v>2066</v>
      </c>
      <c r="F353" s="19" t="s">
        <v>35</v>
      </c>
      <c r="G353" s="18">
        <v>5001</v>
      </c>
      <c r="H353" s="6" t="s">
        <v>1671</v>
      </c>
      <c r="I353" s="6" t="s">
        <v>1839</v>
      </c>
      <c r="J353" s="18">
        <v>5002</v>
      </c>
      <c r="K353" s="6" t="s">
        <v>1671</v>
      </c>
      <c r="L353" s="6" t="s">
        <v>1722</v>
      </c>
      <c r="M353" s="18">
        <v>5004</v>
      </c>
      <c r="N353" s="6" t="s">
        <v>1671</v>
      </c>
      <c r="O353" s="6" t="s">
        <v>2014</v>
      </c>
      <c r="P353" s="18">
        <v>5008</v>
      </c>
      <c r="Q353" s="6" t="s">
        <v>1671</v>
      </c>
      <c r="R353" s="6" t="s">
        <v>1864</v>
      </c>
      <c r="S353" s="6"/>
      <c r="V353" s="6"/>
      <c r="Y353" s="6"/>
    </row>
    <row r="354" spans="1:58">
      <c r="A354" s="8">
        <v>300002730</v>
      </c>
      <c r="B354" s="9">
        <v>562</v>
      </c>
      <c r="C354" s="10" t="s">
        <v>711</v>
      </c>
      <c r="D354" s="9" t="s">
        <v>712</v>
      </c>
      <c r="E354" s="10" t="s">
        <v>713</v>
      </c>
      <c r="F354" s="19" t="s">
        <v>35</v>
      </c>
      <c r="G354" s="18">
        <v>1004</v>
      </c>
      <c r="H354" s="6" t="s">
        <v>1615</v>
      </c>
      <c r="I354" s="6" t="s">
        <v>1617</v>
      </c>
      <c r="J354" s="18">
        <v>4004</v>
      </c>
      <c r="K354" s="6" t="s">
        <v>1626</v>
      </c>
      <c r="L354" s="6" t="s">
        <v>1628</v>
      </c>
      <c r="M354" s="18">
        <v>7004</v>
      </c>
      <c r="N354" s="6" t="s">
        <v>1620</v>
      </c>
      <c r="O354" s="6" t="s">
        <v>1711</v>
      </c>
      <c r="P354" s="6"/>
      <c r="S354" s="6"/>
      <c r="V354" s="6"/>
      <c r="AZ354" s="6"/>
      <c r="BC354" s="6"/>
      <c r="BF354" s="6"/>
    </row>
    <row r="355" spans="1:58">
      <c r="A355" s="8">
        <v>300002721</v>
      </c>
      <c r="B355" s="9">
        <v>563</v>
      </c>
      <c r="C355" s="10" t="s">
        <v>714</v>
      </c>
      <c r="D355" s="9" t="s">
        <v>715</v>
      </c>
      <c r="E355" s="10" t="s">
        <v>716</v>
      </c>
      <c r="F355" s="19" t="s">
        <v>39</v>
      </c>
      <c r="G355" s="18">
        <v>14001</v>
      </c>
      <c r="H355" s="6" t="s">
        <v>1640</v>
      </c>
      <c r="I355" s="6" t="s">
        <v>1641</v>
      </c>
      <c r="J355" s="6"/>
      <c r="M355" s="6"/>
      <c r="P355" s="6"/>
      <c r="S355" s="6"/>
      <c r="V355" s="6"/>
      <c r="AZ355" s="6"/>
      <c r="BC355" s="6"/>
      <c r="BF355" s="6"/>
    </row>
    <row r="356" spans="1:58">
      <c r="A356" s="8">
        <v>300001543</v>
      </c>
      <c r="B356" s="9">
        <v>565</v>
      </c>
      <c r="C356" s="10" t="s">
        <v>717</v>
      </c>
      <c r="D356" s="9" t="s">
        <v>718</v>
      </c>
      <c r="E356" s="10" t="s">
        <v>719</v>
      </c>
      <c r="F356" s="19" t="s">
        <v>39</v>
      </c>
      <c r="G356" s="18">
        <v>3006</v>
      </c>
      <c r="H356" s="6" t="s">
        <v>1652</v>
      </c>
      <c r="I356" s="6" t="s">
        <v>1654</v>
      </c>
      <c r="J356" s="6"/>
      <c r="M356" s="6"/>
      <c r="P356" s="6"/>
      <c r="V356" s="6"/>
      <c r="Y356" s="6"/>
      <c r="AB356" s="6"/>
    </row>
    <row r="357" spans="1:58">
      <c r="A357" s="8">
        <v>300001629</v>
      </c>
      <c r="B357" s="9">
        <v>566</v>
      </c>
      <c r="C357" s="10" t="s">
        <v>2067</v>
      </c>
      <c r="D357" s="9" t="s">
        <v>2068</v>
      </c>
      <c r="E357" s="10" t="s">
        <v>2069</v>
      </c>
      <c r="F357" s="19" t="s">
        <v>83</v>
      </c>
      <c r="G357" s="18">
        <v>7001</v>
      </c>
      <c r="H357" s="6" t="s">
        <v>1620</v>
      </c>
      <c r="I357" s="6" t="s">
        <v>1621</v>
      </c>
      <c r="J357" s="18">
        <v>7002</v>
      </c>
      <c r="K357" s="6" t="s">
        <v>1620</v>
      </c>
      <c r="L357" s="6" t="s">
        <v>1622</v>
      </c>
      <c r="M357" s="6"/>
      <c r="P357" s="6"/>
      <c r="S357" s="6"/>
    </row>
    <row r="358" spans="1:58">
      <c r="A358" s="8">
        <v>300002515</v>
      </c>
      <c r="B358" s="9">
        <v>569</v>
      </c>
      <c r="C358" s="10" t="s">
        <v>720</v>
      </c>
      <c r="D358" s="9" t="s">
        <v>721</v>
      </c>
      <c r="E358" s="10" t="s">
        <v>722</v>
      </c>
      <c r="F358" s="19" t="s">
        <v>39</v>
      </c>
      <c r="G358" s="18">
        <v>2007</v>
      </c>
      <c r="H358" s="6" t="s">
        <v>1602</v>
      </c>
      <c r="I358" s="6" t="s">
        <v>1608</v>
      </c>
      <c r="J358" s="18">
        <v>2008</v>
      </c>
      <c r="K358" s="6" t="s">
        <v>1602</v>
      </c>
      <c r="L358" s="6" t="s">
        <v>1609</v>
      </c>
      <c r="M358" s="6"/>
      <c r="P358" s="6"/>
      <c r="S358" s="6"/>
      <c r="V358" s="6"/>
      <c r="Y358" s="6"/>
      <c r="AB358" s="6"/>
    </row>
    <row r="359" spans="1:58">
      <c r="A359" s="8">
        <v>300002409</v>
      </c>
      <c r="B359" s="9">
        <v>570</v>
      </c>
      <c r="C359" s="10" t="s">
        <v>2070</v>
      </c>
      <c r="D359" s="9" t="s">
        <v>2071</v>
      </c>
      <c r="E359" s="10" t="s">
        <v>2072</v>
      </c>
      <c r="F359" s="19" t="s">
        <v>27</v>
      </c>
      <c r="G359" s="18">
        <v>7004</v>
      </c>
      <c r="H359" s="6" t="s">
        <v>1620</v>
      </c>
      <c r="I359" s="6" t="s">
        <v>1711</v>
      </c>
      <c r="J359" s="18">
        <v>7005</v>
      </c>
      <c r="K359" s="6" t="s">
        <v>1620</v>
      </c>
      <c r="L359" s="6" t="s">
        <v>1623</v>
      </c>
      <c r="M359" s="18">
        <v>7006</v>
      </c>
      <c r="N359" s="6" t="s">
        <v>1620</v>
      </c>
      <c r="O359" s="6" t="s">
        <v>1624</v>
      </c>
      <c r="P359" s="6"/>
      <c r="S359" s="6"/>
      <c r="V359" s="6"/>
      <c r="Y359" s="6"/>
      <c r="AB359" s="6"/>
    </row>
    <row r="360" spans="1:58">
      <c r="A360" s="8">
        <v>300001588</v>
      </c>
      <c r="B360" s="9">
        <v>571</v>
      </c>
      <c r="C360" s="10" t="s">
        <v>723</v>
      </c>
      <c r="D360" s="9" t="s">
        <v>724</v>
      </c>
      <c r="E360" s="10" t="s">
        <v>725</v>
      </c>
      <c r="F360" s="19" t="s">
        <v>35</v>
      </c>
      <c r="G360" s="18">
        <v>4002</v>
      </c>
      <c r="H360" s="6" t="s">
        <v>1626</v>
      </c>
      <c r="I360" s="6" t="s">
        <v>1655</v>
      </c>
      <c r="J360" s="18">
        <v>4099</v>
      </c>
      <c r="K360" s="6" t="s">
        <v>1626</v>
      </c>
      <c r="L360" s="6" t="s">
        <v>28</v>
      </c>
      <c r="M360" s="6"/>
      <c r="P360" s="6"/>
      <c r="S360" s="6"/>
      <c r="Y360" s="6"/>
      <c r="AB360" s="6"/>
      <c r="AE360" s="6"/>
    </row>
    <row r="361" spans="1:58">
      <c r="A361" s="8">
        <v>300002334</v>
      </c>
      <c r="B361" s="9">
        <v>572</v>
      </c>
      <c r="C361" s="10" t="s">
        <v>726</v>
      </c>
      <c r="D361" s="9" t="s">
        <v>727</v>
      </c>
      <c r="E361" s="10" t="s">
        <v>728</v>
      </c>
      <c r="F361" s="19" t="s">
        <v>39</v>
      </c>
      <c r="G361" s="18">
        <v>2002</v>
      </c>
      <c r="H361" s="6" t="s">
        <v>1602</v>
      </c>
      <c r="I361" s="6" t="s">
        <v>1604</v>
      </c>
      <c r="J361" s="18">
        <v>2005</v>
      </c>
      <c r="K361" s="6" t="s">
        <v>1602</v>
      </c>
      <c r="L361" s="6" t="s">
        <v>1606</v>
      </c>
      <c r="M361" s="18">
        <v>4007</v>
      </c>
      <c r="N361" s="6" t="s">
        <v>1626</v>
      </c>
      <c r="O361" s="6" t="s">
        <v>1875</v>
      </c>
      <c r="P361" s="18">
        <v>8001</v>
      </c>
      <c r="Q361" s="6" t="s">
        <v>1625</v>
      </c>
      <c r="R361" s="6" t="s">
        <v>1744</v>
      </c>
      <c r="S361" s="18">
        <v>15002</v>
      </c>
      <c r="T361" s="6" t="s">
        <v>1610</v>
      </c>
      <c r="U361" s="6" t="s">
        <v>1602</v>
      </c>
      <c r="V361" s="6"/>
      <c r="Y361" s="6"/>
      <c r="AB361" s="6"/>
    </row>
    <row r="362" spans="1:58">
      <c r="A362" s="8">
        <v>300000192</v>
      </c>
      <c r="B362" s="9">
        <v>574</v>
      </c>
      <c r="C362" s="10" t="s">
        <v>2073</v>
      </c>
      <c r="D362" s="9" t="s">
        <v>2074</v>
      </c>
      <c r="E362" s="10" t="s">
        <v>2075</v>
      </c>
      <c r="F362" s="19" t="s">
        <v>27</v>
      </c>
      <c r="G362" s="18">
        <v>10004</v>
      </c>
      <c r="H362" s="6" t="s">
        <v>1660</v>
      </c>
      <c r="I362" s="6" t="s">
        <v>1661</v>
      </c>
      <c r="J362" s="6"/>
      <c r="M362" s="6"/>
      <c r="P362" s="6"/>
      <c r="AB362" s="6"/>
      <c r="AE362" s="6"/>
      <c r="AH362" s="6"/>
    </row>
    <row r="363" spans="1:58">
      <c r="A363" s="8">
        <v>300001278</v>
      </c>
      <c r="B363" s="9">
        <v>575</v>
      </c>
      <c r="C363" s="10" t="s">
        <v>2076</v>
      </c>
      <c r="D363" s="9" t="s">
        <v>2077</v>
      </c>
      <c r="E363" s="10" t="s">
        <v>2078</v>
      </c>
      <c r="F363" s="19" t="s">
        <v>39</v>
      </c>
      <c r="G363" s="18">
        <v>4099</v>
      </c>
      <c r="H363" s="6" t="s">
        <v>1626</v>
      </c>
      <c r="I363" s="6" t="s">
        <v>28</v>
      </c>
      <c r="J363" s="18">
        <v>10004</v>
      </c>
      <c r="K363" s="6" t="s">
        <v>1660</v>
      </c>
      <c r="L363" s="6" t="s">
        <v>1661</v>
      </c>
      <c r="M363" s="6"/>
      <c r="P363" s="6"/>
      <c r="S363" s="6"/>
      <c r="V363" s="6"/>
      <c r="Y363" s="6"/>
    </row>
    <row r="364" spans="1:58">
      <c r="A364" s="8">
        <v>300001734</v>
      </c>
      <c r="B364" s="9">
        <v>577</v>
      </c>
      <c r="C364" s="10" t="s">
        <v>2079</v>
      </c>
      <c r="D364" s="9" t="s">
        <v>2080</v>
      </c>
      <c r="E364" s="10" t="s">
        <v>2081</v>
      </c>
      <c r="F364" s="19" t="s">
        <v>27</v>
      </c>
      <c r="G364" s="18">
        <v>13002</v>
      </c>
      <c r="H364" s="6" t="s">
        <v>1631</v>
      </c>
      <c r="I364" s="6" t="s">
        <v>1823</v>
      </c>
      <c r="J364" s="6"/>
      <c r="M364" s="6"/>
      <c r="P364" s="6"/>
      <c r="S364" s="6"/>
      <c r="AE364" s="6"/>
      <c r="AH364" s="6"/>
      <c r="AK364" s="6"/>
    </row>
    <row r="365" spans="1:58">
      <c r="A365" s="8">
        <v>300001792</v>
      </c>
      <c r="B365" s="9">
        <v>578</v>
      </c>
      <c r="C365" s="10" t="s">
        <v>2082</v>
      </c>
      <c r="D365" s="9" t="s">
        <v>2083</v>
      </c>
      <c r="E365" s="10" t="s">
        <v>2084</v>
      </c>
      <c r="F365" s="19" t="s">
        <v>27</v>
      </c>
      <c r="G365" s="18">
        <v>13002</v>
      </c>
      <c r="H365" s="6" t="s">
        <v>1631</v>
      </c>
      <c r="I365" s="6" t="s">
        <v>1823</v>
      </c>
      <c r="J365" s="6"/>
      <c r="M365" s="6"/>
      <c r="P365" s="6"/>
      <c r="AE365" s="6"/>
      <c r="AH365" s="6"/>
      <c r="AK365" s="6"/>
    </row>
    <row r="366" spans="1:58">
      <c r="A366" s="8">
        <v>300002490</v>
      </c>
      <c r="B366" s="9">
        <v>579</v>
      </c>
      <c r="C366" s="10" t="s">
        <v>2085</v>
      </c>
      <c r="D366" s="9" t="s">
        <v>2086</v>
      </c>
      <c r="E366" s="10" t="s">
        <v>2087</v>
      </c>
      <c r="F366" s="19" t="s">
        <v>83</v>
      </c>
      <c r="G366" s="18">
        <v>7001</v>
      </c>
      <c r="H366" s="6" t="s">
        <v>1620</v>
      </c>
      <c r="I366" s="6" t="s">
        <v>1621</v>
      </c>
      <c r="J366" s="6"/>
      <c r="M366" s="6"/>
      <c r="P366" s="6"/>
      <c r="S366" s="6"/>
      <c r="V366" s="6"/>
      <c r="Y366" s="6"/>
    </row>
    <row r="367" spans="1:58">
      <c r="A367" s="8">
        <v>300002191</v>
      </c>
      <c r="B367" s="9">
        <v>580</v>
      </c>
      <c r="C367" s="10" t="s">
        <v>2088</v>
      </c>
      <c r="D367" s="9" t="s">
        <v>2089</v>
      </c>
      <c r="E367" s="10" t="s">
        <v>2090</v>
      </c>
      <c r="F367" s="19" t="s">
        <v>27</v>
      </c>
      <c r="G367" s="18">
        <v>10001</v>
      </c>
      <c r="H367" s="6" t="s">
        <v>1660</v>
      </c>
      <c r="I367" s="6" t="s">
        <v>1803</v>
      </c>
      <c r="J367" s="18">
        <v>10005</v>
      </c>
      <c r="K367" s="6" t="s">
        <v>1660</v>
      </c>
      <c r="L367" s="6" t="s">
        <v>1679</v>
      </c>
      <c r="M367" s="18">
        <v>10099</v>
      </c>
      <c r="N367" s="6" t="s">
        <v>1660</v>
      </c>
      <c r="O367" s="6" t="s">
        <v>28</v>
      </c>
      <c r="P367" s="18">
        <v>13099</v>
      </c>
      <c r="Q367" s="6" t="s">
        <v>1631</v>
      </c>
      <c r="R367" s="6" t="s">
        <v>28</v>
      </c>
      <c r="S367" s="6"/>
      <c r="V367" s="6"/>
      <c r="Y367" s="6"/>
      <c r="AB367" s="6"/>
      <c r="AE367" s="6"/>
      <c r="AK367" s="6"/>
      <c r="AN367" s="6"/>
      <c r="AQ367" s="6"/>
    </row>
    <row r="368" spans="1:58">
      <c r="A368" s="8">
        <v>300000711</v>
      </c>
      <c r="B368" s="9">
        <v>581</v>
      </c>
      <c r="C368" s="10" t="s">
        <v>729</v>
      </c>
      <c r="D368" s="9" t="s">
        <v>730</v>
      </c>
      <c r="E368" s="10" t="s">
        <v>731</v>
      </c>
      <c r="F368" s="19" t="s">
        <v>27</v>
      </c>
      <c r="G368" s="18">
        <v>8007</v>
      </c>
      <c r="H368" s="6" t="s">
        <v>1625</v>
      </c>
      <c r="I368" s="6" t="s">
        <v>1639</v>
      </c>
      <c r="J368" s="18">
        <v>11001</v>
      </c>
      <c r="K368" s="6" t="s">
        <v>1630</v>
      </c>
      <c r="L368" s="6" t="s">
        <v>1662</v>
      </c>
      <c r="M368" s="6"/>
      <c r="P368" s="6"/>
      <c r="S368" s="6"/>
    </row>
    <row r="369" spans="1:58">
      <c r="A369" s="8">
        <v>300000371</v>
      </c>
      <c r="B369" s="9">
        <v>582</v>
      </c>
      <c r="C369" s="10" t="s">
        <v>2091</v>
      </c>
      <c r="D369" s="9" t="s">
        <v>2092</v>
      </c>
      <c r="E369" s="10" t="s">
        <v>2093</v>
      </c>
      <c r="F369" s="19" t="s">
        <v>39</v>
      </c>
      <c r="G369" s="18">
        <v>4004</v>
      </c>
      <c r="H369" s="6" t="s">
        <v>1626</v>
      </c>
      <c r="I369" s="6" t="s">
        <v>1628</v>
      </c>
      <c r="J369" s="6"/>
      <c r="M369" s="6"/>
      <c r="P369" s="6"/>
      <c r="AT369" s="6"/>
      <c r="AW369" s="6"/>
      <c r="AZ369" s="6"/>
    </row>
    <row r="370" spans="1:58">
      <c r="A370" s="8">
        <v>300000568</v>
      </c>
      <c r="B370" s="9">
        <v>583</v>
      </c>
      <c r="C370" s="10" t="s">
        <v>2094</v>
      </c>
      <c r="D370" s="9" t="s">
        <v>2095</v>
      </c>
      <c r="E370" s="10" t="s">
        <v>2096</v>
      </c>
      <c r="F370" s="19" t="s">
        <v>39</v>
      </c>
      <c r="G370" s="18">
        <v>4007</v>
      </c>
      <c r="H370" s="6" t="s">
        <v>1626</v>
      </c>
      <c r="I370" s="6" t="s">
        <v>1875</v>
      </c>
      <c r="J370" s="18">
        <v>5007</v>
      </c>
      <c r="K370" s="6" t="s">
        <v>1671</v>
      </c>
      <c r="L370" s="6" t="s">
        <v>135</v>
      </c>
      <c r="M370" s="18">
        <v>9001</v>
      </c>
      <c r="N370" s="6" t="s">
        <v>1676</v>
      </c>
      <c r="O370" s="6" t="s">
        <v>1677</v>
      </c>
      <c r="P370" s="6"/>
      <c r="S370" s="6"/>
      <c r="V370" s="6"/>
    </row>
    <row r="371" spans="1:58">
      <c r="A371" s="8">
        <v>300000838</v>
      </c>
      <c r="B371" s="9">
        <v>584</v>
      </c>
      <c r="C371" s="10" t="s">
        <v>2097</v>
      </c>
      <c r="D371" s="9" t="s">
        <v>928</v>
      </c>
      <c r="E371" s="10" t="s">
        <v>2098</v>
      </c>
      <c r="F371" s="19" t="s">
        <v>39</v>
      </c>
      <c r="G371" s="18">
        <v>15001</v>
      </c>
      <c r="H371" s="6" t="s">
        <v>1610</v>
      </c>
      <c r="I371" s="6" t="s">
        <v>1688</v>
      </c>
      <c r="J371" s="18">
        <v>15002</v>
      </c>
      <c r="K371" s="6" t="s">
        <v>1610</v>
      </c>
      <c r="L371" s="6" t="s">
        <v>1602</v>
      </c>
      <c r="M371" s="18">
        <v>15003</v>
      </c>
      <c r="N371" s="6" t="s">
        <v>1610</v>
      </c>
      <c r="O371" s="6" t="s">
        <v>1611</v>
      </c>
      <c r="P371" s="18">
        <v>15004</v>
      </c>
      <c r="Q371" s="6" t="s">
        <v>1610</v>
      </c>
      <c r="R371" s="6" t="s">
        <v>1652</v>
      </c>
      <c r="S371" s="18">
        <v>15005</v>
      </c>
      <c r="T371" s="6" t="s">
        <v>1610</v>
      </c>
      <c r="U371" s="6" t="s">
        <v>1626</v>
      </c>
      <c r="V371" s="18">
        <v>15099</v>
      </c>
      <c r="W371" s="6" t="s">
        <v>1610</v>
      </c>
      <c r="X371" s="6" t="s">
        <v>28</v>
      </c>
      <c r="Y371" s="6"/>
      <c r="AB371" s="6"/>
      <c r="AE371" s="6"/>
    </row>
    <row r="372" spans="1:58">
      <c r="A372" s="8">
        <v>300000782</v>
      </c>
      <c r="B372" s="9">
        <v>585</v>
      </c>
      <c r="C372" s="10" t="s">
        <v>732</v>
      </c>
      <c r="D372" s="9" t="s">
        <v>733</v>
      </c>
      <c r="E372" s="10" t="s">
        <v>734</v>
      </c>
      <c r="F372" s="19" t="s">
        <v>27</v>
      </c>
      <c r="G372" s="18">
        <v>99003</v>
      </c>
      <c r="H372" s="6" t="s">
        <v>28</v>
      </c>
      <c r="I372" s="6" t="s">
        <v>1643</v>
      </c>
      <c r="J372" s="6"/>
      <c r="M372" s="6"/>
      <c r="P372" s="6"/>
      <c r="S372" s="6"/>
      <c r="V372" s="6"/>
      <c r="Y372" s="6"/>
      <c r="AE372" s="6"/>
      <c r="AH372" s="6"/>
      <c r="AK372" s="6"/>
    </row>
    <row r="373" spans="1:58">
      <c r="A373" s="8">
        <v>300001707</v>
      </c>
      <c r="B373" s="9">
        <v>588</v>
      </c>
      <c r="C373" s="10" t="s">
        <v>735</v>
      </c>
      <c r="D373" s="9" t="s">
        <v>736</v>
      </c>
      <c r="E373" s="10" t="s">
        <v>737</v>
      </c>
      <c r="F373" s="19" t="s">
        <v>27</v>
      </c>
      <c r="G373" s="18">
        <v>2001</v>
      </c>
      <c r="H373" s="6" t="s">
        <v>1602</v>
      </c>
      <c r="I373" s="6" t="s">
        <v>1603</v>
      </c>
      <c r="J373" s="18">
        <v>2099</v>
      </c>
      <c r="K373" s="6" t="s">
        <v>1602</v>
      </c>
      <c r="L373" s="6" t="s">
        <v>28</v>
      </c>
      <c r="M373" s="18">
        <v>7099</v>
      </c>
      <c r="N373" s="6" t="s">
        <v>1620</v>
      </c>
      <c r="O373" s="6" t="s">
        <v>28</v>
      </c>
      <c r="P373" s="6"/>
      <c r="S373" s="6"/>
      <c r="V373" s="6"/>
      <c r="Y373" s="6"/>
    </row>
    <row r="374" spans="1:58">
      <c r="A374" s="8">
        <v>300001704</v>
      </c>
      <c r="B374" s="9">
        <v>591</v>
      </c>
      <c r="C374" s="10" t="s">
        <v>2099</v>
      </c>
      <c r="D374" s="9" t="s">
        <v>2100</v>
      </c>
      <c r="E374" s="10" t="s">
        <v>2101</v>
      </c>
      <c r="F374" s="19" t="s">
        <v>27</v>
      </c>
      <c r="G374" s="18">
        <v>8006</v>
      </c>
      <c r="H374" s="6" t="s">
        <v>1625</v>
      </c>
      <c r="I374" s="6" t="s">
        <v>1751</v>
      </c>
      <c r="J374" s="18">
        <v>8007</v>
      </c>
      <c r="K374" s="6" t="s">
        <v>1625</v>
      </c>
      <c r="L374" s="6" t="s">
        <v>1639</v>
      </c>
      <c r="M374" s="18">
        <v>8099</v>
      </c>
      <c r="N374" s="6" t="s">
        <v>1625</v>
      </c>
      <c r="O374" s="6" t="s">
        <v>28</v>
      </c>
      <c r="P374" s="18">
        <v>13001</v>
      </c>
      <c r="Q374" s="6" t="s">
        <v>1631</v>
      </c>
      <c r="R374" s="6" t="s">
        <v>1707</v>
      </c>
      <c r="S374" s="18">
        <v>13002</v>
      </c>
      <c r="T374" s="6" t="s">
        <v>1631</v>
      </c>
      <c r="U374" s="6" t="s">
        <v>1823</v>
      </c>
      <c r="V374" s="18">
        <v>13003</v>
      </c>
      <c r="W374" s="6" t="s">
        <v>1631</v>
      </c>
      <c r="X374" s="6" t="s">
        <v>1632</v>
      </c>
      <c r="Y374" s="18">
        <v>13004</v>
      </c>
      <c r="Z374" s="6" t="s">
        <v>1631</v>
      </c>
      <c r="AA374" s="6" t="s">
        <v>1633</v>
      </c>
      <c r="AB374" s="18">
        <v>13005</v>
      </c>
      <c r="AC374" s="6" t="s">
        <v>1631</v>
      </c>
      <c r="AD374" s="6" t="s">
        <v>1634</v>
      </c>
      <c r="AE374" s="18">
        <v>13099</v>
      </c>
      <c r="AF374" s="6" t="s">
        <v>1631</v>
      </c>
      <c r="AG374" s="6" t="s">
        <v>28</v>
      </c>
      <c r="AH374" s="6"/>
      <c r="AK374" s="6"/>
      <c r="AN374" s="6"/>
    </row>
    <row r="375" spans="1:58">
      <c r="A375" s="8">
        <v>300000615</v>
      </c>
      <c r="B375" s="9">
        <v>592</v>
      </c>
      <c r="C375" s="10" t="s">
        <v>738</v>
      </c>
      <c r="D375" s="9" t="s">
        <v>739</v>
      </c>
      <c r="E375" s="10" t="s">
        <v>740</v>
      </c>
      <c r="F375" s="19" t="s">
        <v>39</v>
      </c>
      <c r="G375" s="18">
        <v>2007</v>
      </c>
      <c r="H375" s="6" t="s">
        <v>1602</v>
      </c>
      <c r="I375" s="6" t="s">
        <v>1608</v>
      </c>
      <c r="J375" s="18">
        <v>2008</v>
      </c>
      <c r="K375" s="6" t="s">
        <v>1602</v>
      </c>
      <c r="L375" s="6" t="s">
        <v>1609</v>
      </c>
      <c r="M375" s="6"/>
      <c r="P375" s="6"/>
      <c r="S375" s="6"/>
      <c r="AZ375" s="6"/>
      <c r="BC375" s="6"/>
      <c r="BF375" s="6"/>
    </row>
    <row r="376" spans="1:58">
      <c r="A376" s="8">
        <v>300001599</v>
      </c>
      <c r="B376" s="9">
        <v>593</v>
      </c>
      <c r="C376" s="10" t="s">
        <v>741</v>
      </c>
      <c r="D376" s="9" t="s">
        <v>742</v>
      </c>
      <c r="E376" s="10" t="s">
        <v>743</v>
      </c>
      <c r="F376" s="19" t="s">
        <v>27</v>
      </c>
      <c r="G376" s="18">
        <v>4004</v>
      </c>
      <c r="H376" s="6" t="s">
        <v>1626</v>
      </c>
      <c r="I376" s="6" t="s">
        <v>1628</v>
      </c>
      <c r="J376" s="18">
        <v>4005</v>
      </c>
      <c r="K376" s="6" t="s">
        <v>1626</v>
      </c>
      <c r="L376" s="6" t="s">
        <v>1644</v>
      </c>
      <c r="M376" s="6"/>
      <c r="P376" s="6"/>
      <c r="S376" s="6"/>
    </row>
    <row r="377" spans="1:58">
      <c r="A377" s="8">
        <v>300002143</v>
      </c>
      <c r="B377" s="9">
        <v>594</v>
      </c>
      <c r="C377" s="10" t="s">
        <v>2102</v>
      </c>
      <c r="D377" s="9" t="s">
        <v>2103</v>
      </c>
      <c r="E377" s="10" t="s">
        <v>2104</v>
      </c>
      <c r="F377" s="19" t="s">
        <v>27</v>
      </c>
      <c r="G377" s="18">
        <v>13004</v>
      </c>
      <c r="H377" s="6" t="s">
        <v>1631</v>
      </c>
      <c r="I377" s="6" t="s">
        <v>1633</v>
      </c>
      <c r="J377" s="6"/>
      <c r="M377" s="6"/>
      <c r="P377" s="6"/>
    </row>
    <row r="378" spans="1:58">
      <c r="A378" s="8">
        <v>300002714</v>
      </c>
      <c r="B378" s="9">
        <v>595</v>
      </c>
      <c r="C378" s="10" t="s">
        <v>2105</v>
      </c>
      <c r="D378" s="9" t="s">
        <v>2106</v>
      </c>
      <c r="E378" s="10" t="s">
        <v>2107</v>
      </c>
      <c r="F378" s="19" t="s">
        <v>39</v>
      </c>
      <c r="G378" s="18">
        <v>7001</v>
      </c>
      <c r="H378" s="6" t="s">
        <v>1620</v>
      </c>
      <c r="I378" s="6" t="s">
        <v>1621</v>
      </c>
      <c r="J378" s="6"/>
      <c r="M378" s="6"/>
      <c r="P378" s="6"/>
      <c r="S378" s="6"/>
    </row>
    <row r="379" spans="1:58">
      <c r="A379" s="8">
        <v>300001760</v>
      </c>
      <c r="B379" s="9">
        <v>596</v>
      </c>
      <c r="C379" s="10" t="s">
        <v>2108</v>
      </c>
      <c r="D379" s="9" t="s">
        <v>2109</v>
      </c>
      <c r="E379" s="10" t="s">
        <v>2110</v>
      </c>
      <c r="F379" s="19" t="s">
        <v>39</v>
      </c>
      <c r="G379" s="18">
        <v>8003</v>
      </c>
      <c r="H379" s="6" t="s">
        <v>1625</v>
      </c>
      <c r="I379" s="6" t="s">
        <v>1745</v>
      </c>
      <c r="J379" s="6"/>
      <c r="M379" s="6"/>
      <c r="P379" s="6"/>
      <c r="AH379" s="6"/>
      <c r="AK379" s="6"/>
      <c r="AN379" s="6"/>
    </row>
    <row r="380" spans="1:58">
      <c r="A380" s="8">
        <v>300001229</v>
      </c>
      <c r="B380" s="9">
        <v>597</v>
      </c>
      <c r="C380" s="10" t="s">
        <v>744</v>
      </c>
      <c r="D380" s="9" t="s">
        <v>745</v>
      </c>
      <c r="E380" s="10" t="s">
        <v>746</v>
      </c>
      <c r="F380" s="19" t="s">
        <v>27</v>
      </c>
      <c r="G380" s="18">
        <v>4004</v>
      </c>
      <c r="H380" s="6" t="s">
        <v>1626</v>
      </c>
      <c r="I380" s="6" t="s">
        <v>1628</v>
      </c>
      <c r="J380" s="18">
        <v>4006</v>
      </c>
      <c r="K380" s="6" t="s">
        <v>1626</v>
      </c>
      <c r="L380" s="6" t="s">
        <v>1629</v>
      </c>
      <c r="M380" s="6"/>
      <c r="P380" s="6"/>
      <c r="S380" s="6"/>
      <c r="Y380" s="6"/>
      <c r="AB380" s="6"/>
      <c r="AE380" s="6"/>
    </row>
    <row r="381" spans="1:58">
      <c r="A381" s="8">
        <v>300000148</v>
      </c>
      <c r="B381" s="9">
        <v>599</v>
      </c>
      <c r="C381" s="10" t="s">
        <v>747</v>
      </c>
      <c r="D381" s="9" t="s">
        <v>748</v>
      </c>
      <c r="E381" s="10" t="s">
        <v>749</v>
      </c>
      <c r="F381" s="19" t="s">
        <v>39</v>
      </c>
      <c r="G381" s="18">
        <v>4099</v>
      </c>
      <c r="H381" s="6" t="s">
        <v>1626</v>
      </c>
      <c r="I381" s="6" t="s">
        <v>28</v>
      </c>
      <c r="J381" s="18">
        <v>10004</v>
      </c>
      <c r="K381" s="6" t="s">
        <v>1660</v>
      </c>
      <c r="L381" s="6" t="s">
        <v>1661</v>
      </c>
      <c r="M381" s="6"/>
      <c r="P381" s="6"/>
      <c r="S381" s="6"/>
      <c r="AE381" s="6"/>
      <c r="AH381" s="6"/>
      <c r="AK381" s="6"/>
      <c r="AQ381" s="6"/>
      <c r="AT381" s="6"/>
      <c r="AW381" s="6"/>
    </row>
    <row r="382" spans="1:58">
      <c r="A382" s="8">
        <v>300000695</v>
      </c>
      <c r="B382" s="9">
        <v>600</v>
      </c>
      <c r="C382" s="10" t="s">
        <v>750</v>
      </c>
      <c r="D382" s="9" t="s">
        <v>751</v>
      </c>
      <c r="E382" s="10" t="s">
        <v>752</v>
      </c>
      <c r="F382" s="19" t="s">
        <v>39</v>
      </c>
      <c r="G382" s="18">
        <v>4099</v>
      </c>
      <c r="H382" s="6" t="s">
        <v>1626</v>
      </c>
      <c r="I382" s="6" t="s">
        <v>28</v>
      </c>
      <c r="J382" s="6"/>
      <c r="M382" s="6"/>
      <c r="P382" s="6"/>
      <c r="AB382" s="6"/>
      <c r="AE382" s="6"/>
      <c r="AH382" s="6"/>
    </row>
    <row r="383" spans="1:58">
      <c r="A383" s="8">
        <v>300002873</v>
      </c>
      <c r="B383" s="9">
        <v>601</v>
      </c>
      <c r="C383" s="10" t="s">
        <v>753</v>
      </c>
      <c r="D383" s="9" t="s">
        <v>754</v>
      </c>
      <c r="E383" s="10" t="s">
        <v>755</v>
      </c>
      <c r="F383" s="19" t="s">
        <v>39</v>
      </c>
      <c r="G383" s="18">
        <v>2007</v>
      </c>
      <c r="H383" s="6" t="s">
        <v>1602</v>
      </c>
      <c r="I383" s="6" t="s">
        <v>1608</v>
      </c>
      <c r="J383" s="18">
        <v>2008</v>
      </c>
      <c r="K383" s="6" t="s">
        <v>1602</v>
      </c>
      <c r="L383" s="6" t="s">
        <v>1609</v>
      </c>
      <c r="M383" s="18">
        <v>15003</v>
      </c>
      <c r="N383" s="6" t="s">
        <v>1610</v>
      </c>
      <c r="O383" s="6" t="s">
        <v>1611</v>
      </c>
      <c r="P383" s="6"/>
      <c r="S383" s="6"/>
      <c r="V383" s="6"/>
      <c r="Y383" s="6"/>
      <c r="AB383" s="6"/>
      <c r="AE383" s="6"/>
    </row>
    <row r="384" spans="1:58">
      <c r="A384" s="8">
        <v>300002539</v>
      </c>
      <c r="B384" s="9">
        <v>603</v>
      </c>
      <c r="C384" s="10" t="s">
        <v>756</v>
      </c>
      <c r="D384" s="9" t="s">
        <v>2111</v>
      </c>
      <c r="E384" s="10" t="s">
        <v>757</v>
      </c>
      <c r="F384" s="19" t="s">
        <v>39</v>
      </c>
      <c r="G384" s="18">
        <v>4099</v>
      </c>
      <c r="H384" s="6" t="s">
        <v>1626</v>
      </c>
      <c r="I384" s="6" t="s">
        <v>28</v>
      </c>
      <c r="J384" s="6"/>
      <c r="M384" s="6"/>
      <c r="P384" s="6"/>
      <c r="AB384" s="6"/>
      <c r="AE384" s="6"/>
      <c r="AH384" s="6"/>
    </row>
    <row r="385" spans="1:64">
      <c r="A385" s="8">
        <v>300002631</v>
      </c>
      <c r="B385" s="9">
        <v>604</v>
      </c>
      <c r="C385" s="10" t="s">
        <v>758</v>
      </c>
      <c r="D385" s="9" t="s">
        <v>759</v>
      </c>
      <c r="E385" s="10" t="s">
        <v>760</v>
      </c>
      <c r="F385" s="19" t="s">
        <v>39</v>
      </c>
      <c r="G385" s="18">
        <v>2099</v>
      </c>
      <c r="H385" s="6" t="s">
        <v>1602</v>
      </c>
      <c r="I385" s="6" t="s">
        <v>28</v>
      </c>
      <c r="J385" s="6"/>
      <c r="M385" s="6"/>
      <c r="P385" s="6"/>
      <c r="S385" s="6"/>
    </row>
    <row r="386" spans="1:64">
      <c r="A386" s="8">
        <v>300002874</v>
      </c>
      <c r="B386" s="9">
        <v>605</v>
      </c>
      <c r="C386" s="10" t="s">
        <v>761</v>
      </c>
      <c r="D386" s="9" t="s">
        <v>762</v>
      </c>
      <c r="E386" s="10" t="s">
        <v>763</v>
      </c>
      <c r="F386" s="19" t="s">
        <v>35</v>
      </c>
      <c r="G386" s="18">
        <v>2001</v>
      </c>
      <c r="H386" s="6" t="s">
        <v>1602</v>
      </c>
      <c r="I386" s="6" t="s">
        <v>1603</v>
      </c>
      <c r="J386" s="18">
        <v>2003</v>
      </c>
      <c r="K386" s="6" t="s">
        <v>1602</v>
      </c>
      <c r="L386" s="6" t="s">
        <v>1619</v>
      </c>
      <c r="M386" s="18">
        <v>2099</v>
      </c>
      <c r="N386" s="6" t="s">
        <v>1602</v>
      </c>
      <c r="O386" s="6" t="s">
        <v>28</v>
      </c>
      <c r="P386" s="6"/>
      <c r="S386" s="6"/>
      <c r="V386" s="6"/>
      <c r="BF386" s="6"/>
      <c r="BI386" s="6"/>
      <c r="BL386" s="6"/>
    </row>
    <row r="387" spans="1:64">
      <c r="A387" s="8">
        <v>300000648</v>
      </c>
      <c r="B387" s="9">
        <v>606</v>
      </c>
      <c r="C387" s="10" t="s">
        <v>2112</v>
      </c>
      <c r="D387" s="9" t="s">
        <v>2113</v>
      </c>
      <c r="E387" s="10" t="s">
        <v>2114</v>
      </c>
      <c r="F387" s="19" t="s">
        <v>27</v>
      </c>
      <c r="G387" s="18">
        <v>13002</v>
      </c>
      <c r="H387" s="6" t="s">
        <v>1631</v>
      </c>
      <c r="I387" s="6" t="s">
        <v>1823</v>
      </c>
      <c r="J387" s="6"/>
      <c r="M387" s="6"/>
      <c r="P387" s="6"/>
      <c r="AH387" s="6"/>
      <c r="AK387" s="6"/>
      <c r="AN387" s="6"/>
      <c r="AQ387" s="6"/>
    </row>
    <row r="388" spans="1:64">
      <c r="A388" s="8">
        <v>300002399</v>
      </c>
      <c r="B388" s="9">
        <v>607</v>
      </c>
      <c r="C388" s="10" t="s">
        <v>2115</v>
      </c>
      <c r="D388" s="9" t="s">
        <v>2116</v>
      </c>
      <c r="E388" s="10" t="s">
        <v>2117</v>
      </c>
      <c r="F388" s="19" t="s">
        <v>35</v>
      </c>
      <c r="G388" s="18">
        <v>4002</v>
      </c>
      <c r="H388" s="6" t="s">
        <v>1626</v>
      </c>
      <c r="I388" s="6" t="s">
        <v>1655</v>
      </c>
      <c r="J388" s="18">
        <v>4099</v>
      </c>
      <c r="K388" s="6" t="s">
        <v>1626</v>
      </c>
      <c r="L388" s="6" t="s">
        <v>28</v>
      </c>
      <c r="M388" s="18">
        <v>10003</v>
      </c>
      <c r="N388" s="6" t="s">
        <v>1660</v>
      </c>
      <c r="O388" s="6" t="s">
        <v>1694</v>
      </c>
      <c r="P388" s="6"/>
      <c r="S388" s="6"/>
      <c r="V388" s="6"/>
      <c r="Y388" s="6"/>
      <c r="AB388" s="6"/>
      <c r="AE388" s="6"/>
    </row>
    <row r="389" spans="1:64">
      <c r="A389" s="8">
        <v>300002400</v>
      </c>
      <c r="B389" s="9">
        <v>607</v>
      </c>
      <c r="C389" s="10" t="s">
        <v>2115</v>
      </c>
      <c r="D389" s="9" t="s">
        <v>2116</v>
      </c>
      <c r="E389" s="10" t="s">
        <v>2118</v>
      </c>
      <c r="F389" s="19" t="s">
        <v>35</v>
      </c>
      <c r="G389" s="18">
        <v>4002</v>
      </c>
      <c r="H389" s="6" t="s">
        <v>1626</v>
      </c>
      <c r="I389" s="6" t="s">
        <v>1655</v>
      </c>
      <c r="J389" s="18">
        <v>4099</v>
      </c>
      <c r="K389" s="6" t="s">
        <v>1626</v>
      </c>
      <c r="L389" s="6" t="s">
        <v>28</v>
      </c>
      <c r="M389" s="18">
        <v>10003</v>
      </c>
      <c r="N389" s="6" t="s">
        <v>1660</v>
      </c>
      <c r="O389" s="6" t="s">
        <v>1694</v>
      </c>
      <c r="P389" s="6"/>
      <c r="S389" s="6"/>
      <c r="V389" s="6"/>
      <c r="Y389" s="6"/>
    </row>
    <row r="390" spans="1:64">
      <c r="A390" s="8">
        <v>300002564</v>
      </c>
      <c r="B390" s="9">
        <v>607</v>
      </c>
      <c r="C390" s="10" t="s">
        <v>2115</v>
      </c>
      <c r="D390" s="9" t="s">
        <v>2119</v>
      </c>
      <c r="E390" s="10" t="s">
        <v>2120</v>
      </c>
      <c r="F390" s="19" t="s">
        <v>35</v>
      </c>
      <c r="G390" s="18">
        <v>4002</v>
      </c>
      <c r="H390" s="6" t="s">
        <v>1626</v>
      </c>
      <c r="I390" s="6" t="s">
        <v>1655</v>
      </c>
      <c r="J390" s="18">
        <v>4099</v>
      </c>
      <c r="K390" s="6" t="s">
        <v>1626</v>
      </c>
      <c r="L390" s="6" t="s">
        <v>28</v>
      </c>
      <c r="M390" s="18">
        <v>10003</v>
      </c>
      <c r="N390" s="6" t="s">
        <v>1660</v>
      </c>
      <c r="O390" s="6" t="s">
        <v>1694</v>
      </c>
      <c r="P390" s="6"/>
      <c r="S390" s="6"/>
      <c r="V390" s="6"/>
    </row>
    <row r="391" spans="1:64">
      <c r="A391" s="8">
        <v>300002875</v>
      </c>
      <c r="B391" s="9">
        <v>608</v>
      </c>
      <c r="C391" s="10" t="s">
        <v>764</v>
      </c>
      <c r="D391" s="9" t="s">
        <v>2121</v>
      </c>
      <c r="E391" s="10" t="s">
        <v>765</v>
      </c>
      <c r="F391" s="19" t="s">
        <v>39</v>
      </c>
      <c r="G391" s="18">
        <v>7099</v>
      </c>
      <c r="H391" s="6" t="s">
        <v>1620</v>
      </c>
      <c r="I391" s="6" t="s">
        <v>28</v>
      </c>
      <c r="J391" s="6"/>
      <c r="M391" s="6"/>
      <c r="P391" s="6"/>
      <c r="AQ391" s="6"/>
      <c r="AT391" s="6"/>
      <c r="AW391" s="6"/>
    </row>
    <row r="392" spans="1:64">
      <c r="A392" s="8">
        <v>300000692</v>
      </c>
      <c r="B392" s="9">
        <v>611</v>
      </c>
      <c r="C392" s="10" t="s">
        <v>2122</v>
      </c>
      <c r="D392" s="9" t="s">
        <v>2123</v>
      </c>
      <c r="E392" s="10" t="s">
        <v>2124</v>
      </c>
      <c r="F392" s="19" t="s">
        <v>83</v>
      </c>
      <c r="G392" s="18">
        <v>8007</v>
      </c>
      <c r="H392" s="6" t="s">
        <v>1625</v>
      </c>
      <c r="I392" s="6" t="s">
        <v>1639</v>
      </c>
      <c r="J392" s="18">
        <v>9001</v>
      </c>
      <c r="K392" s="6" t="s">
        <v>1676</v>
      </c>
      <c r="L392" s="6" t="s">
        <v>1677</v>
      </c>
      <c r="M392" s="18">
        <v>13001</v>
      </c>
      <c r="N392" s="6" t="s">
        <v>1631</v>
      </c>
      <c r="O392" s="6" t="s">
        <v>1707</v>
      </c>
      <c r="P392" s="18">
        <v>13002</v>
      </c>
      <c r="Q392" s="6" t="s">
        <v>1631</v>
      </c>
      <c r="R392" s="6" t="s">
        <v>1823</v>
      </c>
      <c r="S392" s="18">
        <v>13003</v>
      </c>
      <c r="T392" s="6" t="s">
        <v>1631</v>
      </c>
      <c r="U392" s="6" t="s">
        <v>1632</v>
      </c>
      <c r="V392" s="18">
        <v>13004</v>
      </c>
      <c r="W392" s="6" t="s">
        <v>1631</v>
      </c>
      <c r="X392" s="6" t="s">
        <v>1633</v>
      </c>
      <c r="Y392" s="18">
        <v>13099</v>
      </c>
      <c r="Z392" s="6" t="s">
        <v>1631</v>
      </c>
      <c r="AA392" s="6" t="s">
        <v>28</v>
      </c>
      <c r="AB392" s="6"/>
      <c r="AE392" s="6"/>
      <c r="AH392" s="6"/>
    </row>
    <row r="393" spans="1:64">
      <c r="A393" s="8">
        <v>300002253</v>
      </c>
      <c r="B393" s="9">
        <v>613</v>
      </c>
      <c r="C393" s="10" t="s">
        <v>766</v>
      </c>
      <c r="D393" s="9" t="s">
        <v>767</v>
      </c>
      <c r="E393" s="10" t="s">
        <v>768</v>
      </c>
      <c r="F393" s="19" t="s">
        <v>39</v>
      </c>
      <c r="G393" s="18">
        <v>2008</v>
      </c>
      <c r="H393" s="6" t="s">
        <v>1602</v>
      </c>
      <c r="I393" s="6" t="s">
        <v>1609</v>
      </c>
      <c r="J393" s="18">
        <v>3004</v>
      </c>
      <c r="K393" s="6" t="s">
        <v>1652</v>
      </c>
      <c r="L393" s="6" t="s">
        <v>1653</v>
      </c>
      <c r="M393" s="18">
        <v>3005</v>
      </c>
      <c r="N393" s="6" t="s">
        <v>1652</v>
      </c>
      <c r="O393" s="6" t="s">
        <v>1726</v>
      </c>
      <c r="P393" s="18">
        <v>3006</v>
      </c>
      <c r="Q393" s="6" t="s">
        <v>1652</v>
      </c>
      <c r="R393" s="6" t="s">
        <v>1654</v>
      </c>
      <c r="S393" s="18">
        <v>3099</v>
      </c>
      <c r="T393" s="6" t="s">
        <v>1652</v>
      </c>
      <c r="U393" s="6" t="s">
        <v>28</v>
      </c>
      <c r="V393" s="18">
        <v>15004</v>
      </c>
      <c r="W393" s="6" t="s">
        <v>1610</v>
      </c>
      <c r="X393" s="6" t="s">
        <v>1652</v>
      </c>
      <c r="Y393" s="6"/>
      <c r="AB393" s="6"/>
      <c r="AE393" s="6"/>
      <c r="AT393" s="6"/>
      <c r="AW393" s="6"/>
      <c r="AZ393" s="6"/>
    </row>
    <row r="394" spans="1:64">
      <c r="A394" s="8">
        <v>300001315</v>
      </c>
      <c r="B394" s="9">
        <v>614</v>
      </c>
      <c r="C394" s="10" t="s">
        <v>769</v>
      </c>
      <c r="D394" s="9" t="s">
        <v>770</v>
      </c>
      <c r="E394" s="10" t="s">
        <v>771</v>
      </c>
      <c r="F394" s="19" t="s">
        <v>39</v>
      </c>
      <c r="G394" s="18">
        <v>2007</v>
      </c>
      <c r="H394" s="6" t="s">
        <v>1602</v>
      </c>
      <c r="I394" s="6" t="s">
        <v>1608</v>
      </c>
      <c r="J394" s="18">
        <v>14002</v>
      </c>
      <c r="K394" s="6" t="s">
        <v>1640</v>
      </c>
      <c r="L394" s="6" t="s">
        <v>1804</v>
      </c>
      <c r="M394" s="18">
        <v>14099</v>
      </c>
      <c r="N394" s="6" t="s">
        <v>1640</v>
      </c>
      <c r="O394" s="6" t="s">
        <v>28</v>
      </c>
      <c r="P394" s="6"/>
      <c r="S394" s="6"/>
      <c r="V394" s="6"/>
      <c r="BF394" s="6"/>
      <c r="BI394" s="6"/>
      <c r="BL394" s="6"/>
    </row>
    <row r="395" spans="1:64">
      <c r="A395" s="8">
        <v>300002704</v>
      </c>
      <c r="B395" s="9">
        <v>615</v>
      </c>
      <c r="C395" s="10" t="s">
        <v>772</v>
      </c>
      <c r="D395" s="9" t="s">
        <v>773</v>
      </c>
      <c r="E395" s="10" t="s">
        <v>774</v>
      </c>
      <c r="F395" s="19" t="s">
        <v>35</v>
      </c>
      <c r="G395" s="18">
        <v>4003</v>
      </c>
      <c r="H395" s="6" t="s">
        <v>1626</v>
      </c>
      <c r="I395" s="6" t="s">
        <v>1627</v>
      </c>
      <c r="J395" s="18">
        <v>4099</v>
      </c>
      <c r="K395" s="6" t="s">
        <v>1626</v>
      </c>
      <c r="L395" s="6" t="s">
        <v>28</v>
      </c>
      <c r="M395" s="6"/>
      <c r="P395" s="6"/>
      <c r="S395" s="6"/>
      <c r="V395" s="6"/>
      <c r="Y395" s="6"/>
    </row>
    <row r="396" spans="1:64">
      <c r="A396" s="8">
        <v>300002498</v>
      </c>
      <c r="B396" s="9">
        <v>616</v>
      </c>
      <c r="C396" s="10" t="s">
        <v>2125</v>
      </c>
      <c r="D396" s="9" t="s">
        <v>2126</v>
      </c>
      <c r="E396" s="10" t="s">
        <v>2127</v>
      </c>
      <c r="F396" s="19" t="s">
        <v>27</v>
      </c>
      <c r="G396" s="18">
        <v>13001</v>
      </c>
      <c r="H396" s="6" t="s">
        <v>1631</v>
      </c>
      <c r="I396" s="6" t="s">
        <v>1707</v>
      </c>
      <c r="J396" s="18">
        <v>13002</v>
      </c>
      <c r="K396" s="6" t="s">
        <v>1631</v>
      </c>
      <c r="L396" s="6" t="s">
        <v>1823</v>
      </c>
      <c r="M396" s="18">
        <v>13003</v>
      </c>
      <c r="N396" s="6" t="s">
        <v>1631</v>
      </c>
      <c r="O396" s="6" t="s">
        <v>1632</v>
      </c>
      <c r="P396" s="18">
        <v>13004</v>
      </c>
      <c r="Q396" s="6" t="s">
        <v>1631</v>
      </c>
      <c r="R396" s="6" t="s">
        <v>1633</v>
      </c>
      <c r="S396" s="6"/>
      <c r="V396" s="6"/>
      <c r="Y396" s="6"/>
    </row>
    <row r="397" spans="1:64">
      <c r="A397" s="8">
        <v>300000552</v>
      </c>
      <c r="B397" s="9">
        <v>617</v>
      </c>
      <c r="C397" s="10" t="s">
        <v>2128</v>
      </c>
      <c r="D397" s="9" t="s">
        <v>2129</v>
      </c>
      <c r="E397" s="10" t="s">
        <v>2130</v>
      </c>
      <c r="F397" s="19" t="s">
        <v>35</v>
      </c>
      <c r="G397" s="18">
        <v>4004</v>
      </c>
      <c r="H397" s="6" t="s">
        <v>1626</v>
      </c>
      <c r="I397" s="6" t="s">
        <v>1628</v>
      </c>
      <c r="J397" s="6"/>
      <c r="M397" s="6"/>
      <c r="P397" s="6"/>
      <c r="S397" s="6"/>
      <c r="V397" s="6"/>
    </row>
    <row r="398" spans="1:64">
      <c r="A398" s="8">
        <v>300001664</v>
      </c>
      <c r="B398" s="9">
        <v>618</v>
      </c>
      <c r="C398" s="10" t="s">
        <v>775</v>
      </c>
      <c r="D398" s="9" t="s">
        <v>776</v>
      </c>
      <c r="E398" s="10" t="s">
        <v>777</v>
      </c>
      <c r="F398" s="19" t="s">
        <v>39</v>
      </c>
      <c r="G398" s="18">
        <v>3006</v>
      </c>
      <c r="H398" s="6" t="s">
        <v>1652</v>
      </c>
      <c r="I398" s="6" t="s">
        <v>1654</v>
      </c>
      <c r="J398" s="18">
        <v>4099</v>
      </c>
      <c r="K398" s="6" t="s">
        <v>1626</v>
      </c>
      <c r="L398" s="6" t="s">
        <v>28</v>
      </c>
      <c r="M398" s="6"/>
      <c r="P398" s="6"/>
      <c r="S398" s="6"/>
      <c r="AH398" s="6"/>
      <c r="AK398" s="6"/>
      <c r="AN398" s="6"/>
    </row>
    <row r="399" spans="1:64">
      <c r="A399" s="8">
        <v>300002619</v>
      </c>
      <c r="B399" s="9">
        <v>620</v>
      </c>
      <c r="C399" s="10" t="s">
        <v>779</v>
      </c>
      <c r="D399" s="9" t="s">
        <v>780</v>
      </c>
      <c r="E399" s="10" t="s">
        <v>781</v>
      </c>
      <c r="F399" s="19" t="s">
        <v>27</v>
      </c>
      <c r="G399" s="18">
        <v>2001</v>
      </c>
      <c r="H399" s="6" t="s">
        <v>1602</v>
      </c>
      <c r="I399" s="6" t="s">
        <v>1603</v>
      </c>
      <c r="J399" s="6"/>
      <c r="M399" s="6"/>
      <c r="P399" s="6"/>
      <c r="AB399" s="6"/>
      <c r="AE399" s="6"/>
      <c r="AH399" s="6"/>
    </row>
    <row r="400" spans="1:64">
      <c r="A400" s="8">
        <v>300002643</v>
      </c>
      <c r="B400" s="9">
        <v>622</v>
      </c>
      <c r="C400" s="10" t="s">
        <v>782</v>
      </c>
      <c r="D400" s="9" t="s">
        <v>783</v>
      </c>
      <c r="E400" s="10" t="s">
        <v>784</v>
      </c>
      <c r="F400" s="19" t="s">
        <v>83</v>
      </c>
      <c r="G400" s="18">
        <v>6001</v>
      </c>
      <c r="H400" s="6" t="s">
        <v>1656</v>
      </c>
      <c r="I400" s="6" t="s">
        <v>1657</v>
      </c>
      <c r="J400" s="18">
        <v>6002</v>
      </c>
      <c r="K400" s="6" t="s">
        <v>1656</v>
      </c>
      <c r="L400" s="6" t="s">
        <v>1658</v>
      </c>
      <c r="M400" s="6"/>
      <c r="P400" s="6"/>
      <c r="S400" s="6"/>
      <c r="AH400" s="6"/>
      <c r="AK400" s="6"/>
      <c r="AN400" s="6"/>
    </row>
    <row r="401" spans="1:66">
      <c r="A401" s="8">
        <v>300000117</v>
      </c>
      <c r="B401" s="9">
        <v>623</v>
      </c>
      <c r="C401" s="10" t="s">
        <v>785</v>
      </c>
      <c r="D401" s="9" t="s">
        <v>786</v>
      </c>
      <c r="E401" s="10" t="s">
        <v>787</v>
      </c>
      <c r="F401" s="19" t="s">
        <v>27</v>
      </c>
      <c r="G401" s="18">
        <v>5002</v>
      </c>
      <c r="H401" s="6" t="s">
        <v>1671</v>
      </c>
      <c r="I401" s="6" t="s">
        <v>1722</v>
      </c>
      <c r="J401" s="18">
        <v>6001</v>
      </c>
      <c r="K401" s="6" t="s">
        <v>1656</v>
      </c>
      <c r="L401" s="6" t="s">
        <v>1657</v>
      </c>
      <c r="M401" s="18">
        <v>6002</v>
      </c>
      <c r="N401" s="6" t="s">
        <v>1656</v>
      </c>
      <c r="O401" s="6" t="s">
        <v>1658</v>
      </c>
      <c r="P401" s="18">
        <v>6003</v>
      </c>
      <c r="Q401" s="6" t="s">
        <v>1656</v>
      </c>
      <c r="R401" s="6" t="s">
        <v>1659</v>
      </c>
      <c r="S401" s="18">
        <v>6099</v>
      </c>
      <c r="T401" s="6" t="s">
        <v>1656</v>
      </c>
      <c r="U401" s="6" t="s">
        <v>28</v>
      </c>
      <c r="V401" s="6"/>
      <c r="Y401" s="6"/>
      <c r="AB401" s="6"/>
      <c r="BI401" s="6"/>
      <c r="BL401" s="6"/>
    </row>
    <row r="402" spans="1:66">
      <c r="A402" s="8">
        <v>300001763</v>
      </c>
      <c r="B402" s="9">
        <v>624</v>
      </c>
      <c r="C402" s="10" t="s">
        <v>788</v>
      </c>
      <c r="D402" s="9" t="s">
        <v>789</v>
      </c>
      <c r="E402" s="10" t="s">
        <v>790</v>
      </c>
      <c r="F402" s="19" t="s">
        <v>27</v>
      </c>
      <c r="G402" s="18">
        <v>4005</v>
      </c>
      <c r="H402" s="6" t="s">
        <v>1626</v>
      </c>
      <c r="I402" s="6" t="s">
        <v>1644</v>
      </c>
      <c r="J402" s="18">
        <v>6001</v>
      </c>
      <c r="K402" s="6" t="s">
        <v>1656</v>
      </c>
      <c r="L402" s="6" t="s">
        <v>1657</v>
      </c>
      <c r="M402" s="18">
        <v>6099</v>
      </c>
      <c r="N402" s="6" t="s">
        <v>1656</v>
      </c>
      <c r="O402" s="6" t="s">
        <v>28</v>
      </c>
      <c r="P402" s="18">
        <v>7004</v>
      </c>
      <c r="Q402" s="6" t="s">
        <v>1620</v>
      </c>
      <c r="R402" s="6" t="s">
        <v>1711</v>
      </c>
      <c r="S402" s="18">
        <v>7005</v>
      </c>
      <c r="T402" s="6" t="s">
        <v>1620</v>
      </c>
      <c r="U402" s="6" t="s">
        <v>1623</v>
      </c>
      <c r="V402" s="18">
        <v>7006</v>
      </c>
      <c r="W402" s="6" t="s">
        <v>1620</v>
      </c>
      <c r="X402" s="6" t="s">
        <v>1624</v>
      </c>
      <c r="Y402" s="18">
        <v>7099</v>
      </c>
      <c r="Z402" s="6" t="s">
        <v>1620</v>
      </c>
      <c r="AA402" s="6" t="s">
        <v>28</v>
      </c>
      <c r="AB402" s="18">
        <v>8002</v>
      </c>
      <c r="AC402" s="6" t="s">
        <v>1625</v>
      </c>
      <c r="AD402" s="6" t="s">
        <v>1638</v>
      </c>
      <c r="AE402" s="6"/>
      <c r="AH402" s="6"/>
      <c r="AK402" s="6"/>
      <c r="AT402" s="6"/>
      <c r="AW402" s="6"/>
      <c r="AZ402" s="6"/>
    </row>
    <row r="403" spans="1:66">
      <c r="A403" s="8">
        <v>300001443</v>
      </c>
      <c r="B403" s="9">
        <v>625</v>
      </c>
      <c r="C403" s="10" t="s">
        <v>791</v>
      </c>
      <c r="D403" s="9" t="s">
        <v>792</v>
      </c>
      <c r="E403" s="10" t="s">
        <v>793</v>
      </c>
      <c r="F403" s="19" t="s">
        <v>27</v>
      </c>
      <c r="G403" s="18">
        <v>2001</v>
      </c>
      <c r="H403" s="6" t="s">
        <v>1602</v>
      </c>
      <c r="I403" s="6" t="s">
        <v>1603</v>
      </c>
      <c r="J403" s="18">
        <v>4003</v>
      </c>
      <c r="K403" s="6" t="s">
        <v>1626</v>
      </c>
      <c r="L403" s="6" t="s">
        <v>1627</v>
      </c>
      <c r="M403" s="18">
        <v>4004</v>
      </c>
      <c r="N403" s="6" t="s">
        <v>1626</v>
      </c>
      <c r="O403" s="6" t="s">
        <v>1628</v>
      </c>
      <c r="P403" s="18">
        <v>4005</v>
      </c>
      <c r="Q403" s="6" t="s">
        <v>1626</v>
      </c>
      <c r="R403" s="6" t="s">
        <v>1644</v>
      </c>
      <c r="S403" s="18">
        <v>4006</v>
      </c>
      <c r="T403" s="6" t="s">
        <v>1626</v>
      </c>
      <c r="U403" s="6" t="s">
        <v>1629</v>
      </c>
      <c r="V403" s="6"/>
      <c r="Y403" s="6"/>
      <c r="AB403" s="6"/>
    </row>
    <row r="404" spans="1:66">
      <c r="A404" s="8">
        <v>300002782</v>
      </c>
      <c r="B404" s="9">
        <v>626</v>
      </c>
      <c r="C404" s="10" t="s">
        <v>2131</v>
      </c>
      <c r="D404" s="9" t="s">
        <v>2132</v>
      </c>
      <c r="E404" s="10" t="s">
        <v>2133</v>
      </c>
      <c r="F404" s="19" t="s">
        <v>35</v>
      </c>
      <c r="G404" s="18">
        <v>3004</v>
      </c>
      <c r="H404" s="6" t="s">
        <v>1652</v>
      </c>
      <c r="I404" s="6" t="s">
        <v>1653</v>
      </c>
      <c r="J404" s="18">
        <v>3006</v>
      </c>
      <c r="K404" s="6" t="s">
        <v>1652</v>
      </c>
      <c r="L404" s="6" t="s">
        <v>1654</v>
      </c>
      <c r="M404" s="6"/>
      <c r="P404" s="6"/>
      <c r="S404" s="6"/>
    </row>
    <row r="405" spans="1:66">
      <c r="A405" s="8">
        <v>300002030</v>
      </c>
      <c r="B405" s="9">
        <v>628</v>
      </c>
      <c r="C405" s="10" t="s">
        <v>794</v>
      </c>
      <c r="D405" s="9" t="s">
        <v>795</v>
      </c>
      <c r="E405" s="10" t="s">
        <v>796</v>
      </c>
      <c r="F405" s="19" t="s">
        <v>39</v>
      </c>
      <c r="G405" s="18">
        <v>14001</v>
      </c>
      <c r="H405" s="6" t="s">
        <v>1640</v>
      </c>
      <c r="I405" s="6" t="s">
        <v>1641</v>
      </c>
      <c r="J405" s="18">
        <v>14002</v>
      </c>
      <c r="K405" s="6" t="s">
        <v>1640</v>
      </c>
      <c r="L405" s="6" t="s">
        <v>1804</v>
      </c>
      <c r="M405" s="6"/>
      <c r="P405" s="6"/>
      <c r="S405" s="6"/>
      <c r="V405" s="6"/>
    </row>
    <row r="406" spans="1:66">
      <c r="A406" s="8">
        <v>300002207</v>
      </c>
      <c r="B406" s="9">
        <v>632</v>
      </c>
      <c r="C406" s="10" t="s">
        <v>797</v>
      </c>
      <c r="D406" s="9" t="s">
        <v>798</v>
      </c>
      <c r="E406" s="10" t="s">
        <v>799</v>
      </c>
      <c r="F406" s="19" t="s">
        <v>35</v>
      </c>
      <c r="G406" s="18">
        <v>4002</v>
      </c>
      <c r="H406" s="6" t="s">
        <v>1626</v>
      </c>
      <c r="I406" s="6" t="s">
        <v>1655</v>
      </c>
      <c r="J406" s="18">
        <v>5007</v>
      </c>
      <c r="K406" s="6" t="s">
        <v>1671</v>
      </c>
      <c r="L406" s="6" t="s">
        <v>135</v>
      </c>
      <c r="M406" s="6"/>
      <c r="P406" s="6"/>
      <c r="S406" s="6"/>
      <c r="AN406" s="6"/>
      <c r="AQ406" s="6"/>
      <c r="AT406" s="6"/>
    </row>
    <row r="407" spans="1:66">
      <c r="A407" s="8">
        <v>300002876</v>
      </c>
      <c r="B407" s="9">
        <v>633</v>
      </c>
      <c r="C407" s="10" t="s">
        <v>800</v>
      </c>
      <c r="D407" s="9" t="s">
        <v>801</v>
      </c>
      <c r="E407" s="10" t="s">
        <v>802</v>
      </c>
      <c r="F407" s="19" t="s">
        <v>39</v>
      </c>
      <c r="G407" s="18">
        <v>4099</v>
      </c>
      <c r="H407" s="6" t="s">
        <v>1626</v>
      </c>
      <c r="I407" s="6" t="s">
        <v>28</v>
      </c>
      <c r="J407" s="6"/>
      <c r="M407" s="6"/>
      <c r="P407" s="6"/>
      <c r="AN407" s="6"/>
      <c r="AQ407" s="6"/>
      <c r="AT407" s="6"/>
    </row>
    <row r="408" spans="1:66">
      <c r="A408" s="8">
        <v>300000529</v>
      </c>
      <c r="B408" s="9">
        <v>634</v>
      </c>
      <c r="C408" s="10" t="s">
        <v>803</v>
      </c>
      <c r="D408" s="9" t="s">
        <v>804</v>
      </c>
      <c r="E408" s="10" t="s">
        <v>805</v>
      </c>
      <c r="F408" s="19" t="s">
        <v>27</v>
      </c>
      <c r="G408" s="18">
        <v>7004</v>
      </c>
      <c r="H408" s="6" t="s">
        <v>1620</v>
      </c>
      <c r="I408" s="6" t="s">
        <v>1711</v>
      </c>
      <c r="J408" s="18">
        <v>8002</v>
      </c>
      <c r="K408" s="6" t="s">
        <v>1625</v>
      </c>
      <c r="L408" s="6" t="s">
        <v>1638</v>
      </c>
      <c r="M408" s="18">
        <v>8004</v>
      </c>
      <c r="N408" s="6" t="s">
        <v>1625</v>
      </c>
      <c r="O408" s="6" t="s">
        <v>1682</v>
      </c>
      <c r="P408" s="18">
        <v>8005</v>
      </c>
      <c r="Q408" s="6" t="s">
        <v>1625</v>
      </c>
      <c r="R408" s="6" t="s">
        <v>1747</v>
      </c>
      <c r="S408" s="6"/>
      <c r="V408" s="6"/>
      <c r="Y408" s="6"/>
    </row>
    <row r="409" spans="1:66">
      <c r="A409" s="8">
        <v>300002687</v>
      </c>
      <c r="B409" s="9">
        <v>635</v>
      </c>
      <c r="C409" s="10" t="s">
        <v>2134</v>
      </c>
      <c r="D409" s="9" t="s">
        <v>2135</v>
      </c>
      <c r="E409" s="10" t="s">
        <v>2136</v>
      </c>
      <c r="F409" s="19" t="s">
        <v>35</v>
      </c>
      <c r="G409" s="18">
        <v>1002</v>
      </c>
      <c r="H409" s="6" t="s">
        <v>1615</v>
      </c>
      <c r="I409" s="6" t="s">
        <v>1616</v>
      </c>
      <c r="J409" s="18">
        <v>13099</v>
      </c>
      <c r="K409" s="6" t="s">
        <v>1631</v>
      </c>
      <c r="L409" s="6" t="s">
        <v>28</v>
      </c>
      <c r="M409" s="18">
        <v>99099</v>
      </c>
      <c r="N409" s="6" t="s">
        <v>28</v>
      </c>
      <c r="O409" s="6" t="s">
        <v>28</v>
      </c>
      <c r="P409" s="6"/>
      <c r="S409" s="6"/>
      <c r="V409" s="6"/>
    </row>
    <row r="410" spans="1:66">
      <c r="A410" s="8">
        <v>300000491</v>
      </c>
      <c r="B410" s="9">
        <v>636</v>
      </c>
      <c r="C410" s="10" t="s">
        <v>806</v>
      </c>
      <c r="D410" s="9" t="s">
        <v>807</v>
      </c>
      <c r="E410" s="10" t="s">
        <v>808</v>
      </c>
      <c r="F410" s="19" t="s">
        <v>27</v>
      </c>
      <c r="G410" s="18">
        <v>2001</v>
      </c>
      <c r="H410" s="6" t="s">
        <v>1602</v>
      </c>
      <c r="I410" s="6" t="s">
        <v>1603</v>
      </c>
      <c r="J410" s="18">
        <v>2002</v>
      </c>
      <c r="K410" s="6" t="s">
        <v>1602</v>
      </c>
      <c r="L410" s="6" t="s">
        <v>1604</v>
      </c>
      <c r="M410" s="18">
        <v>2004</v>
      </c>
      <c r="N410" s="6" t="s">
        <v>1602</v>
      </c>
      <c r="O410" s="6" t="s">
        <v>1605</v>
      </c>
      <c r="P410" s="18">
        <v>2005</v>
      </c>
      <c r="Q410" s="6" t="s">
        <v>1602</v>
      </c>
      <c r="R410" s="6" t="s">
        <v>1606</v>
      </c>
      <c r="S410" s="18">
        <v>2006</v>
      </c>
      <c r="T410" s="6" t="s">
        <v>1602</v>
      </c>
      <c r="U410" s="6" t="s">
        <v>1607</v>
      </c>
      <c r="V410" s="18">
        <v>2007</v>
      </c>
      <c r="W410" s="6" t="s">
        <v>1602</v>
      </c>
      <c r="X410" s="6" t="s">
        <v>1608</v>
      </c>
      <c r="Y410" s="18">
        <v>4003</v>
      </c>
      <c r="Z410" s="6" t="s">
        <v>1626</v>
      </c>
      <c r="AA410" s="6" t="s">
        <v>1627</v>
      </c>
      <c r="AB410" s="18">
        <v>4005</v>
      </c>
      <c r="AC410" s="6" t="s">
        <v>1626</v>
      </c>
      <c r="AD410" s="6" t="s">
        <v>1644</v>
      </c>
      <c r="AE410" s="18">
        <v>4099</v>
      </c>
      <c r="AF410" s="6" t="s">
        <v>1626</v>
      </c>
      <c r="AG410" s="6" t="s">
        <v>28</v>
      </c>
      <c r="AH410" s="18">
        <v>6002</v>
      </c>
      <c r="AI410" s="6" t="s">
        <v>1656</v>
      </c>
      <c r="AJ410" s="6" t="s">
        <v>1658</v>
      </c>
      <c r="AK410" s="6"/>
      <c r="AN410" s="6"/>
      <c r="AQ410" s="6"/>
    </row>
    <row r="411" spans="1:66">
      <c r="A411" s="8">
        <v>300001570</v>
      </c>
      <c r="B411" s="9">
        <v>637</v>
      </c>
      <c r="C411" s="10" t="s">
        <v>809</v>
      </c>
      <c r="D411" s="9" t="s">
        <v>810</v>
      </c>
      <c r="E411" s="10" t="s">
        <v>811</v>
      </c>
      <c r="F411" s="19" t="s">
        <v>27</v>
      </c>
      <c r="G411" s="18">
        <v>11099</v>
      </c>
      <c r="H411" s="6" t="s">
        <v>1630</v>
      </c>
      <c r="I411" s="6" t="s">
        <v>28</v>
      </c>
      <c r="J411" s="18">
        <v>13099</v>
      </c>
      <c r="K411" s="6" t="s">
        <v>1631</v>
      </c>
      <c r="L411" s="6" t="s">
        <v>28</v>
      </c>
      <c r="M411" s="18">
        <v>14001</v>
      </c>
      <c r="N411" s="6" t="s">
        <v>1640</v>
      </c>
      <c r="O411" s="6" t="s">
        <v>1641</v>
      </c>
      <c r="P411" s="6"/>
      <c r="S411" s="6"/>
      <c r="V411" s="6"/>
      <c r="AH411" s="6"/>
      <c r="AK411" s="6"/>
      <c r="AN411" s="6"/>
      <c r="AQ411" s="6"/>
    </row>
    <row r="412" spans="1:66">
      <c r="A412" s="8">
        <v>300002449</v>
      </c>
      <c r="B412" s="9">
        <v>637</v>
      </c>
      <c r="C412" s="10" t="s">
        <v>809</v>
      </c>
      <c r="D412" s="9" t="s">
        <v>812</v>
      </c>
      <c r="E412" s="10" t="s">
        <v>813</v>
      </c>
      <c r="F412" s="19" t="s">
        <v>27</v>
      </c>
      <c r="G412" s="18">
        <v>11099</v>
      </c>
      <c r="H412" s="6" t="s">
        <v>1630</v>
      </c>
      <c r="I412" s="6" t="s">
        <v>28</v>
      </c>
      <c r="J412" s="18">
        <v>13099</v>
      </c>
      <c r="K412" s="6" t="s">
        <v>1631</v>
      </c>
      <c r="L412" s="6" t="s">
        <v>28</v>
      </c>
      <c r="M412" s="18">
        <v>14001</v>
      </c>
      <c r="N412" s="6" t="s">
        <v>1640</v>
      </c>
      <c r="O412" s="6" t="s">
        <v>1641</v>
      </c>
      <c r="P412" s="6"/>
      <c r="S412" s="6"/>
      <c r="V412" s="6"/>
    </row>
    <row r="413" spans="1:66">
      <c r="A413" s="8">
        <v>300002685</v>
      </c>
      <c r="B413" s="9">
        <v>637</v>
      </c>
      <c r="C413" s="10" t="s">
        <v>809</v>
      </c>
      <c r="D413" s="9" t="s">
        <v>810</v>
      </c>
      <c r="E413" s="10" t="s">
        <v>814</v>
      </c>
      <c r="F413" s="19" t="s">
        <v>27</v>
      </c>
      <c r="G413" s="18">
        <v>11099</v>
      </c>
      <c r="H413" s="6" t="s">
        <v>1630</v>
      </c>
      <c r="I413" s="6" t="s">
        <v>28</v>
      </c>
      <c r="J413" s="18">
        <v>13099</v>
      </c>
      <c r="K413" s="6" t="s">
        <v>1631</v>
      </c>
      <c r="L413" s="6" t="s">
        <v>28</v>
      </c>
      <c r="M413" s="18">
        <v>14001</v>
      </c>
      <c r="N413" s="6" t="s">
        <v>1640</v>
      </c>
      <c r="O413" s="6" t="s">
        <v>1641</v>
      </c>
      <c r="P413" s="6"/>
      <c r="S413" s="6"/>
      <c r="V413" s="6"/>
      <c r="Y413" s="6"/>
      <c r="AB413" s="6"/>
    </row>
    <row r="414" spans="1:66">
      <c r="A414" s="8">
        <v>300002403</v>
      </c>
      <c r="B414" s="9">
        <v>639</v>
      </c>
      <c r="C414" s="10" t="s">
        <v>2137</v>
      </c>
      <c r="D414" s="9" t="s">
        <v>2138</v>
      </c>
      <c r="E414" s="10" t="s">
        <v>2139</v>
      </c>
      <c r="F414" s="19" t="s">
        <v>27</v>
      </c>
      <c r="G414" s="18">
        <v>1001</v>
      </c>
      <c r="H414" s="6" t="s">
        <v>1615</v>
      </c>
      <c r="I414" s="6" t="s">
        <v>1688</v>
      </c>
      <c r="J414" s="18">
        <v>2001</v>
      </c>
      <c r="K414" s="6" t="s">
        <v>1602</v>
      </c>
      <c r="L414" s="6" t="s">
        <v>1603</v>
      </c>
      <c r="M414" s="18">
        <v>2006</v>
      </c>
      <c r="N414" s="6" t="s">
        <v>1602</v>
      </c>
      <c r="O414" s="6" t="s">
        <v>1607</v>
      </c>
      <c r="P414" s="18">
        <v>2007</v>
      </c>
      <c r="Q414" s="6" t="s">
        <v>1602</v>
      </c>
      <c r="R414" s="6" t="s">
        <v>1608</v>
      </c>
      <c r="S414" s="18">
        <v>2008</v>
      </c>
      <c r="T414" s="6" t="s">
        <v>1602</v>
      </c>
      <c r="U414" s="6" t="s">
        <v>1609</v>
      </c>
      <c r="V414" s="6"/>
      <c r="Y414" s="6"/>
      <c r="AB414" s="6"/>
    </row>
    <row r="415" spans="1:66">
      <c r="A415" s="8">
        <v>300000307</v>
      </c>
      <c r="B415" s="9">
        <v>640</v>
      </c>
      <c r="C415" s="10" t="s">
        <v>815</v>
      </c>
      <c r="D415" s="9" t="s">
        <v>816</v>
      </c>
      <c r="E415" s="10" t="s">
        <v>817</v>
      </c>
      <c r="F415" s="19" t="s">
        <v>35</v>
      </c>
      <c r="G415" s="18">
        <v>1001</v>
      </c>
      <c r="H415" s="6" t="s">
        <v>1615</v>
      </c>
      <c r="I415" s="6" t="s">
        <v>1688</v>
      </c>
      <c r="J415" s="18">
        <v>1004</v>
      </c>
      <c r="K415" s="6" t="s">
        <v>1615</v>
      </c>
      <c r="L415" s="6" t="s">
        <v>1617</v>
      </c>
      <c r="M415" s="18">
        <v>1099</v>
      </c>
      <c r="N415" s="6" t="s">
        <v>1615</v>
      </c>
      <c r="O415" s="6" t="s">
        <v>28</v>
      </c>
      <c r="P415" s="18">
        <v>2002</v>
      </c>
      <c r="Q415" s="6" t="s">
        <v>1602</v>
      </c>
      <c r="R415" s="6" t="s">
        <v>1604</v>
      </c>
      <c r="S415" s="18">
        <v>2003</v>
      </c>
      <c r="T415" s="6" t="s">
        <v>1602</v>
      </c>
      <c r="U415" s="6" t="s">
        <v>1619</v>
      </c>
      <c r="V415" s="18">
        <v>2004</v>
      </c>
      <c r="W415" s="6" t="s">
        <v>1602</v>
      </c>
      <c r="X415" s="6" t="s">
        <v>1605</v>
      </c>
      <c r="Y415" s="18">
        <v>2005</v>
      </c>
      <c r="Z415" s="6" t="s">
        <v>1602</v>
      </c>
      <c r="AA415" s="6" t="s">
        <v>1606</v>
      </c>
      <c r="AB415" s="18">
        <v>2006</v>
      </c>
      <c r="AC415" s="6" t="s">
        <v>1602</v>
      </c>
      <c r="AD415" s="6" t="s">
        <v>1607</v>
      </c>
      <c r="AE415" s="18">
        <v>2007</v>
      </c>
      <c r="AF415" s="6" t="s">
        <v>1602</v>
      </c>
      <c r="AG415" s="6" t="s">
        <v>1608</v>
      </c>
      <c r="AH415" s="18">
        <v>2008</v>
      </c>
      <c r="AI415" s="6" t="s">
        <v>1602</v>
      </c>
      <c r="AJ415" s="6" t="s">
        <v>1609</v>
      </c>
      <c r="AK415" s="18">
        <v>2099</v>
      </c>
      <c r="AL415" s="6" t="s">
        <v>1602</v>
      </c>
      <c r="AM415" s="6" t="s">
        <v>28</v>
      </c>
      <c r="AN415" s="18">
        <v>3001</v>
      </c>
      <c r="AO415" s="6" t="s">
        <v>1652</v>
      </c>
      <c r="AP415" s="6" t="s">
        <v>1699</v>
      </c>
      <c r="AQ415" s="18">
        <v>4005</v>
      </c>
      <c r="AR415" s="6" t="s">
        <v>1626</v>
      </c>
      <c r="AS415" s="6" t="s">
        <v>1644</v>
      </c>
      <c r="AT415" s="18">
        <v>4099</v>
      </c>
      <c r="AU415" s="6" t="s">
        <v>1626</v>
      </c>
      <c r="AV415" s="6" t="s">
        <v>28</v>
      </c>
      <c r="AW415" s="18">
        <v>15001</v>
      </c>
      <c r="AX415" s="6" t="s">
        <v>1610</v>
      </c>
      <c r="AY415" s="6" t="s">
        <v>1688</v>
      </c>
      <c r="AZ415" s="18">
        <v>15002</v>
      </c>
      <c r="BA415" s="6" t="s">
        <v>1610</v>
      </c>
      <c r="BB415" s="6" t="s">
        <v>1602</v>
      </c>
      <c r="BC415" s="18">
        <v>15003</v>
      </c>
      <c r="BD415" s="6" t="s">
        <v>1610</v>
      </c>
      <c r="BE415" s="6" t="s">
        <v>1611</v>
      </c>
      <c r="BF415" s="18">
        <v>15004</v>
      </c>
      <c r="BG415" s="6" t="s">
        <v>1610</v>
      </c>
      <c r="BH415" s="6" t="s">
        <v>1652</v>
      </c>
      <c r="BI415" s="18">
        <v>15005</v>
      </c>
      <c r="BJ415" s="6" t="s">
        <v>1610</v>
      </c>
      <c r="BK415" s="6" t="s">
        <v>1626</v>
      </c>
      <c r="BL415" s="18">
        <v>15099</v>
      </c>
      <c r="BM415" s="6" t="s">
        <v>1610</v>
      </c>
      <c r="BN415" s="6" t="s">
        <v>28</v>
      </c>
    </row>
    <row r="416" spans="1:66">
      <c r="A416" s="8">
        <v>300002137</v>
      </c>
      <c r="B416" s="9">
        <v>641</v>
      </c>
      <c r="C416" s="10" t="s">
        <v>2140</v>
      </c>
      <c r="D416" s="9" t="s">
        <v>2141</v>
      </c>
      <c r="E416" s="10" t="s">
        <v>2142</v>
      </c>
      <c r="F416" s="19" t="s">
        <v>83</v>
      </c>
      <c r="G416" s="18">
        <v>13004</v>
      </c>
      <c r="H416" s="6" t="s">
        <v>1631</v>
      </c>
      <c r="I416" s="6" t="s">
        <v>1633</v>
      </c>
      <c r="J416" s="6"/>
      <c r="M416" s="6"/>
      <c r="P416" s="6"/>
      <c r="S416" s="6"/>
      <c r="V416" s="6"/>
      <c r="Y416" s="6"/>
    </row>
    <row r="417" spans="1:66">
      <c r="A417" s="8">
        <v>300002877</v>
      </c>
      <c r="B417" s="9">
        <v>643</v>
      </c>
      <c r="C417" s="10" t="s">
        <v>818</v>
      </c>
      <c r="D417" s="9" t="s">
        <v>819</v>
      </c>
      <c r="E417" s="10" t="s">
        <v>820</v>
      </c>
      <c r="F417" s="19" t="s">
        <v>35</v>
      </c>
      <c r="G417" s="18">
        <v>2099</v>
      </c>
      <c r="H417" s="6" t="s">
        <v>1602</v>
      </c>
      <c r="I417" s="6" t="s">
        <v>28</v>
      </c>
      <c r="J417" s="6"/>
      <c r="M417" s="6"/>
      <c r="P417" s="6"/>
    </row>
    <row r="418" spans="1:66">
      <c r="A418" s="8">
        <v>300002202</v>
      </c>
      <c r="B418" s="9">
        <v>644</v>
      </c>
      <c r="C418" s="10" t="s">
        <v>821</v>
      </c>
      <c r="D418" s="9" t="s">
        <v>822</v>
      </c>
      <c r="E418" s="10" t="s">
        <v>823</v>
      </c>
      <c r="F418" s="19" t="s">
        <v>27</v>
      </c>
      <c r="G418" s="18">
        <v>1001</v>
      </c>
      <c r="H418" s="6" t="s">
        <v>1615</v>
      </c>
      <c r="I418" s="6" t="s">
        <v>1688</v>
      </c>
      <c r="J418" s="18">
        <v>1004</v>
      </c>
      <c r="K418" s="6" t="s">
        <v>1615</v>
      </c>
      <c r="L418" s="6" t="s">
        <v>1617</v>
      </c>
      <c r="M418" s="18">
        <v>1006</v>
      </c>
      <c r="N418" s="6" t="s">
        <v>1615</v>
      </c>
      <c r="O418" s="6" t="s">
        <v>1618</v>
      </c>
      <c r="P418" s="18">
        <v>2003</v>
      </c>
      <c r="Q418" s="6" t="s">
        <v>1602</v>
      </c>
      <c r="R418" s="6" t="s">
        <v>1619</v>
      </c>
      <c r="S418" s="18">
        <v>2005</v>
      </c>
      <c r="T418" s="6" t="s">
        <v>1602</v>
      </c>
      <c r="U418" s="6" t="s">
        <v>1606</v>
      </c>
      <c r="V418" s="18">
        <v>2007</v>
      </c>
      <c r="W418" s="6" t="s">
        <v>1602</v>
      </c>
      <c r="X418" s="6" t="s">
        <v>1608</v>
      </c>
      <c r="Y418" s="18">
        <v>2008</v>
      </c>
      <c r="Z418" s="6" t="s">
        <v>1602</v>
      </c>
      <c r="AA418" s="6" t="s">
        <v>1609</v>
      </c>
      <c r="AB418" s="18">
        <v>3002</v>
      </c>
      <c r="AC418" s="6" t="s">
        <v>1652</v>
      </c>
      <c r="AD418" s="6" t="s">
        <v>1786</v>
      </c>
      <c r="AE418" s="18">
        <v>4004</v>
      </c>
      <c r="AF418" s="6" t="s">
        <v>1626</v>
      </c>
      <c r="AG418" s="6" t="s">
        <v>1628</v>
      </c>
      <c r="AH418" s="18">
        <v>4005</v>
      </c>
      <c r="AI418" s="6" t="s">
        <v>1626</v>
      </c>
      <c r="AJ418" s="6" t="s">
        <v>1644</v>
      </c>
      <c r="AK418" s="18">
        <v>4009</v>
      </c>
      <c r="AL418" s="6" t="s">
        <v>1626</v>
      </c>
      <c r="AM418" s="6" t="s">
        <v>1665</v>
      </c>
      <c r="AN418" s="18">
        <v>6002</v>
      </c>
      <c r="AO418" s="6" t="s">
        <v>1656</v>
      </c>
      <c r="AP418" s="6" t="s">
        <v>1658</v>
      </c>
      <c r="AQ418" s="18">
        <v>6003</v>
      </c>
      <c r="AR418" s="6" t="s">
        <v>1656</v>
      </c>
      <c r="AS418" s="6" t="s">
        <v>1659</v>
      </c>
      <c r="AT418" s="18">
        <v>7002</v>
      </c>
      <c r="AU418" s="6" t="s">
        <v>1620</v>
      </c>
      <c r="AV418" s="6" t="s">
        <v>1622</v>
      </c>
      <c r="AW418" s="18">
        <v>7004</v>
      </c>
      <c r="AX418" s="6" t="s">
        <v>1620</v>
      </c>
      <c r="AY418" s="6" t="s">
        <v>1711</v>
      </c>
      <c r="AZ418" s="18">
        <v>7005</v>
      </c>
      <c r="BA418" s="6" t="s">
        <v>1620</v>
      </c>
      <c r="BB418" s="6" t="s">
        <v>1623</v>
      </c>
      <c r="BC418" s="18">
        <v>8003</v>
      </c>
      <c r="BD418" s="6" t="s">
        <v>1625</v>
      </c>
      <c r="BE418" s="6" t="s">
        <v>1745</v>
      </c>
      <c r="BF418" s="18">
        <v>15001</v>
      </c>
      <c r="BG418" s="6" t="s">
        <v>1610</v>
      </c>
      <c r="BH418" s="6" t="s">
        <v>1688</v>
      </c>
      <c r="BI418" s="18">
        <v>15002</v>
      </c>
      <c r="BJ418" s="6" t="s">
        <v>1610</v>
      </c>
      <c r="BK418" s="6" t="s">
        <v>1602</v>
      </c>
      <c r="BL418" s="18">
        <v>15003</v>
      </c>
      <c r="BM418" s="6" t="s">
        <v>1610</v>
      </c>
      <c r="BN418" s="6" t="s">
        <v>1611</v>
      </c>
    </row>
    <row r="419" spans="1:66">
      <c r="A419" s="8">
        <v>300000062</v>
      </c>
      <c r="B419" s="9">
        <v>646</v>
      </c>
      <c r="C419" s="10" t="s">
        <v>2143</v>
      </c>
      <c r="D419" s="9" t="s">
        <v>1592</v>
      </c>
      <c r="E419" s="10" t="s">
        <v>2144</v>
      </c>
      <c r="F419" s="19" t="s">
        <v>39</v>
      </c>
      <c r="G419" s="18">
        <v>15001</v>
      </c>
      <c r="H419" s="6" t="s">
        <v>1610</v>
      </c>
      <c r="I419" s="6" t="s">
        <v>1688</v>
      </c>
      <c r="J419" s="18">
        <v>15002</v>
      </c>
      <c r="K419" s="6" t="s">
        <v>1610</v>
      </c>
      <c r="L419" s="6" t="s">
        <v>1602</v>
      </c>
      <c r="M419" s="18">
        <v>15003</v>
      </c>
      <c r="N419" s="6" t="s">
        <v>1610</v>
      </c>
      <c r="O419" s="6" t="s">
        <v>1611</v>
      </c>
      <c r="P419" s="18">
        <v>15004</v>
      </c>
      <c r="Q419" s="6" t="s">
        <v>1610</v>
      </c>
      <c r="R419" s="6" t="s">
        <v>1652</v>
      </c>
      <c r="S419" s="18">
        <v>15005</v>
      </c>
      <c r="T419" s="6" t="s">
        <v>1610</v>
      </c>
      <c r="U419" s="6" t="s">
        <v>1626</v>
      </c>
      <c r="V419" s="18">
        <v>15099</v>
      </c>
      <c r="W419" s="6" t="s">
        <v>1610</v>
      </c>
      <c r="X419" s="6" t="s">
        <v>28</v>
      </c>
      <c r="Y419" s="6"/>
      <c r="AB419" s="6"/>
      <c r="AE419" s="6"/>
      <c r="AH419" s="6"/>
    </row>
    <row r="420" spans="1:66">
      <c r="A420" s="8">
        <v>300000103</v>
      </c>
      <c r="B420" s="9">
        <v>648</v>
      </c>
      <c r="C420" s="10" t="s">
        <v>2145</v>
      </c>
      <c r="D420" s="9" t="s">
        <v>2146</v>
      </c>
      <c r="E420" s="10" t="s">
        <v>2147</v>
      </c>
      <c r="F420" s="19" t="s">
        <v>39</v>
      </c>
      <c r="G420" s="18">
        <v>8002</v>
      </c>
      <c r="H420" s="6" t="s">
        <v>1625</v>
      </c>
      <c r="I420" s="6" t="s">
        <v>1638</v>
      </c>
      <c r="J420" s="18">
        <v>8004</v>
      </c>
      <c r="K420" s="6" t="s">
        <v>1625</v>
      </c>
      <c r="L420" s="6" t="s">
        <v>1682</v>
      </c>
      <c r="M420" s="6"/>
      <c r="P420" s="6"/>
      <c r="S420" s="6"/>
      <c r="AB420" s="6"/>
      <c r="AE420" s="6"/>
      <c r="AH420" s="6"/>
    </row>
    <row r="421" spans="1:66">
      <c r="A421" s="8">
        <v>300002763</v>
      </c>
      <c r="B421" s="9">
        <v>649</v>
      </c>
      <c r="C421" s="10" t="s">
        <v>2148</v>
      </c>
      <c r="D421" s="9" t="s">
        <v>2149</v>
      </c>
      <c r="E421" s="10" t="s">
        <v>2150</v>
      </c>
      <c r="F421" s="19" t="s">
        <v>39</v>
      </c>
      <c r="G421" s="18">
        <v>11001</v>
      </c>
      <c r="H421" s="6" t="s">
        <v>1630</v>
      </c>
      <c r="I421" s="6" t="s">
        <v>1662</v>
      </c>
      <c r="J421" s="6"/>
      <c r="M421" s="6"/>
      <c r="P421" s="6"/>
      <c r="Y421" s="6"/>
      <c r="AB421" s="6"/>
      <c r="AE421" s="6"/>
    </row>
    <row r="422" spans="1:66">
      <c r="A422" s="8">
        <v>300002878</v>
      </c>
      <c r="B422" s="9">
        <v>650</v>
      </c>
      <c r="C422" s="10" t="s">
        <v>825</v>
      </c>
      <c r="D422" s="9" t="s">
        <v>826</v>
      </c>
      <c r="E422" s="10" t="s">
        <v>827</v>
      </c>
      <c r="F422" s="19" t="s">
        <v>27</v>
      </c>
      <c r="G422" s="18">
        <v>11002</v>
      </c>
      <c r="H422" s="6" t="s">
        <v>1630</v>
      </c>
      <c r="I422" s="6" t="s">
        <v>1663</v>
      </c>
      <c r="J422" s="6"/>
      <c r="M422" s="6"/>
      <c r="P422" s="6"/>
      <c r="BF422" s="6"/>
      <c r="BI422" s="6"/>
      <c r="BL422" s="6"/>
    </row>
    <row r="423" spans="1:66">
      <c r="A423" s="8">
        <v>300001743</v>
      </c>
      <c r="B423" s="9">
        <v>651</v>
      </c>
      <c r="C423" s="10" t="s">
        <v>2151</v>
      </c>
      <c r="D423" s="9" t="s">
        <v>2152</v>
      </c>
      <c r="E423" s="10" t="s">
        <v>2153</v>
      </c>
      <c r="F423" s="19" t="s">
        <v>27</v>
      </c>
      <c r="G423" s="18">
        <v>4004</v>
      </c>
      <c r="H423" s="6" t="s">
        <v>1626</v>
      </c>
      <c r="I423" s="6" t="s">
        <v>1628</v>
      </c>
      <c r="J423" s="18">
        <v>4006</v>
      </c>
      <c r="K423" s="6" t="s">
        <v>1626</v>
      </c>
      <c r="L423" s="6" t="s">
        <v>1629</v>
      </c>
      <c r="M423" s="18">
        <v>12002</v>
      </c>
      <c r="N423" s="6" t="s">
        <v>1669</v>
      </c>
      <c r="O423" s="6" t="s">
        <v>1670</v>
      </c>
      <c r="P423" s="6"/>
      <c r="S423" s="6"/>
      <c r="V423" s="6"/>
      <c r="Y423" s="6"/>
      <c r="AB423" s="6"/>
      <c r="AE423" s="6"/>
    </row>
    <row r="424" spans="1:66">
      <c r="A424" s="8">
        <v>300002819</v>
      </c>
      <c r="B424" s="9">
        <v>653</v>
      </c>
      <c r="C424" s="10" t="s">
        <v>828</v>
      </c>
      <c r="D424" s="9" t="s">
        <v>829</v>
      </c>
      <c r="E424" s="10" t="s">
        <v>830</v>
      </c>
      <c r="F424" s="19" t="s">
        <v>39</v>
      </c>
      <c r="G424" s="18">
        <v>99099</v>
      </c>
      <c r="H424" s="6" t="s">
        <v>28</v>
      </c>
      <c r="I424" s="6" t="s">
        <v>28</v>
      </c>
      <c r="J424" s="6"/>
      <c r="M424" s="6"/>
      <c r="P424" s="6"/>
      <c r="S424" s="6"/>
      <c r="V424" s="6"/>
      <c r="Y424" s="6"/>
      <c r="AB424" s="6"/>
      <c r="AE424" s="6"/>
    </row>
    <row r="425" spans="1:66">
      <c r="A425" s="8">
        <v>300002359</v>
      </c>
      <c r="B425" s="9">
        <v>654</v>
      </c>
      <c r="C425" s="10" t="s">
        <v>2154</v>
      </c>
      <c r="D425" s="9" t="s">
        <v>2155</v>
      </c>
      <c r="E425" s="10" t="s">
        <v>2156</v>
      </c>
      <c r="F425" s="19" t="s">
        <v>39</v>
      </c>
      <c r="G425" s="18">
        <v>2006</v>
      </c>
      <c r="H425" s="6" t="s">
        <v>1602</v>
      </c>
      <c r="I425" s="6" t="s">
        <v>1607</v>
      </c>
      <c r="J425" s="18">
        <v>2099</v>
      </c>
      <c r="K425" s="6" t="s">
        <v>1602</v>
      </c>
      <c r="L425" s="6" t="s">
        <v>28</v>
      </c>
      <c r="M425" s="6"/>
      <c r="P425" s="6"/>
      <c r="S425" s="6"/>
      <c r="BI425" s="6"/>
      <c r="BL425" s="6"/>
    </row>
    <row r="426" spans="1:66">
      <c r="A426" s="8">
        <v>300002711</v>
      </c>
      <c r="B426" s="9">
        <v>656</v>
      </c>
      <c r="C426" s="10" t="s">
        <v>831</v>
      </c>
      <c r="D426" s="9" t="s">
        <v>832</v>
      </c>
      <c r="E426" s="10" t="s">
        <v>833</v>
      </c>
      <c r="F426" s="19" t="s">
        <v>39</v>
      </c>
      <c r="G426" s="18">
        <v>2004</v>
      </c>
      <c r="H426" s="6" t="s">
        <v>1602</v>
      </c>
      <c r="I426" s="6" t="s">
        <v>1605</v>
      </c>
      <c r="J426" s="18">
        <v>14001</v>
      </c>
      <c r="K426" s="6" t="s">
        <v>1640</v>
      </c>
      <c r="L426" s="6" t="s">
        <v>1641</v>
      </c>
      <c r="M426" s="18">
        <v>15002</v>
      </c>
      <c r="N426" s="6" t="s">
        <v>1610</v>
      </c>
      <c r="O426" s="6" t="s">
        <v>1602</v>
      </c>
      <c r="P426" s="18">
        <v>15003</v>
      </c>
      <c r="Q426" s="6" t="s">
        <v>1610</v>
      </c>
      <c r="R426" s="6" t="s">
        <v>1611</v>
      </c>
      <c r="S426" s="18">
        <v>15099</v>
      </c>
      <c r="T426" s="6" t="s">
        <v>1610</v>
      </c>
      <c r="U426" s="6" t="s">
        <v>28</v>
      </c>
      <c r="V426" s="6"/>
      <c r="Y426" s="6"/>
      <c r="AB426" s="6"/>
    </row>
    <row r="427" spans="1:66">
      <c r="A427" s="8">
        <v>300000597</v>
      </c>
      <c r="B427" s="9">
        <v>658</v>
      </c>
      <c r="C427" s="10" t="s">
        <v>834</v>
      </c>
      <c r="D427" s="9" t="s">
        <v>835</v>
      </c>
      <c r="E427" s="10" t="s">
        <v>836</v>
      </c>
      <c r="F427" s="19" t="s">
        <v>39</v>
      </c>
      <c r="G427" s="18">
        <v>2004</v>
      </c>
      <c r="H427" s="6" t="s">
        <v>1602</v>
      </c>
      <c r="I427" s="6" t="s">
        <v>1605</v>
      </c>
      <c r="J427" s="18">
        <v>99099</v>
      </c>
      <c r="K427" s="6" t="s">
        <v>28</v>
      </c>
      <c r="L427" s="6" t="s">
        <v>28</v>
      </c>
      <c r="M427" s="6"/>
      <c r="P427" s="6"/>
      <c r="S427" s="6"/>
      <c r="V427" s="6"/>
    </row>
    <row r="428" spans="1:66">
      <c r="A428" s="8">
        <v>300001482</v>
      </c>
      <c r="B428" s="9">
        <v>659</v>
      </c>
      <c r="C428" s="10" t="s">
        <v>837</v>
      </c>
      <c r="D428" s="9" t="s">
        <v>838</v>
      </c>
      <c r="E428" s="10" t="s">
        <v>839</v>
      </c>
      <c r="F428" s="19" t="s">
        <v>39</v>
      </c>
      <c r="G428" s="18">
        <v>2006</v>
      </c>
      <c r="H428" s="6" t="s">
        <v>1602</v>
      </c>
      <c r="I428" s="6" t="s">
        <v>1607</v>
      </c>
      <c r="J428" s="18">
        <v>2007</v>
      </c>
      <c r="K428" s="6" t="s">
        <v>1602</v>
      </c>
      <c r="L428" s="6" t="s">
        <v>1608</v>
      </c>
      <c r="M428" s="18">
        <v>2008</v>
      </c>
      <c r="N428" s="6" t="s">
        <v>1602</v>
      </c>
      <c r="O428" s="6" t="s">
        <v>1609</v>
      </c>
      <c r="P428" s="18">
        <v>15003</v>
      </c>
      <c r="Q428" s="6" t="s">
        <v>1610</v>
      </c>
      <c r="R428" s="6" t="s">
        <v>1611</v>
      </c>
      <c r="S428" s="6"/>
      <c r="V428" s="6"/>
      <c r="Y428" s="6"/>
      <c r="AE428" s="6"/>
      <c r="AH428" s="6"/>
      <c r="AK428" s="6"/>
    </row>
    <row r="429" spans="1:66">
      <c r="A429" s="8">
        <v>300000074</v>
      </c>
      <c r="B429" s="9">
        <v>660</v>
      </c>
      <c r="C429" s="10" t="s">
        <v>840</v>
      </c>
      <c r="D429" s="9" t="s">
        <v>841</v>
      </c>
      <c r="E429" s="10" t="s">
        <v>842</v>
      </c>
      <c r="F429" s="19" t="s">
        <v>35</v>
      </c>
      <c r="G429" s="18">
        <v>4003</v>
      </c>
      <c r="H429" s="6" t="s">
        <v>1626</v>
      </c>
      <c r="I429" s="6" t="s">
        <v>1627</v>
      </c>
      <c r="J429" s="18">
        <v>4009</v>
      </c>
      <c r="K429" s="6" t="s">
        <v>1626</v>
      </c>
      <c r="L429" s="6" t="s">
        <v>1665</v>
      </c>
      <c r="M429" s="18">
        <v>5004</v>
      </c>
      <c r="N429" s="6" t="s">
        <v>1671</v>
      </c>
      <c r="O429" s="6" t="s">
        <v>2014</v>
      </c>
      <c r="P429" s="18">
        <v>5099</v>
      </c>
      <c r="Q429" s="6" t="s">
        <v>1671</v>
      </c>
      <c r="R429" s="6" t="s">
        <v>28</v>
      </c>
      <c r="S429" s="18">
        <v>11099</v>
      </c>
      <c r="T429" s="6" t="s">
        <v>1630</v>
      </c>
      <c r="U429" s="6" t="s">
        <v>28</v>
      </c>
      <c r="V429" s="6"/>
      <c r="Y429" s="6"/>
      <c r="AB429" s="6"/>
    </row>
    <row r="430" spans="1:66">
      <c r="A430" s="8">
        <v>300002250</v>
      </c>
      <c r="B430" s="9">
        <v>662</v>
      </c>
      <c r="C430" s="10" t="s">
        <v>843</v>
      </c>
      <c r="D430" s="9" t="s">
        <v>844</v>
      </c>
      <c r="E430" s="10" t="s">
        <v>845</v>
      </c>
      <c r="F430" s="19" t="s">
        <v>39</v>
      </c>
      <c r="G430" s="18">
        <v>2002</v>
      </c>
      <c r="H430" s="6" t="s">
        <v>1602</v>
      </c>
      <c r="I430" s="6" t="s">
        <v>1604</v>
      </c>
      <c r="J430" s="18">
        <v>2004</v>
      </c>
      <c r="K430" s="6" t="s">
        <v>1602</v>
      </c>
      <c r="L430" s="6" t="s">
        <v>1605</v>
      </c>
      <c r="M430" s="18">
        <v>2005</v>
      </c>
      <c r="N430" s="6" t="s">
        <v>1602</v>
      </c>
      <c r="O430" s="6" t="s">
        <v>1606</v>
      </c>
      <c r="P430" s="18">
        <v>3001</v>
      </c>
      <c r="Q430" s="6" t="s">
        <v>1652</v>
      </c>
      <c r="R430" s="6" t="s">
        <v>1699</v>
      </c>
      <c r="S430" s="18">
        <v>6003</v>
      </c>
      <c r="T430" s="6" t="s">
        <v>1656</v>
      </c>
      <c r="U430" s="6" t="s">
        <v>1659</v>
      </c>
      <c r="V430" s="18">
        <v>6099</v>
      </c>
      <c r="W430" s="6" t="s">
        <v>1656</v>
      </c>
      <c r="X430" s="6" t="s">
        <v>28</v>
      </c>
      <c r="Y430" s="18">
        <v>8003</v>
      </c>
      <c r="Z430" s="6" t="s">
        <v>1625</v>
      </c>
      <c r="AA430" s="6" t="s">
        <v>1745</v>
      </c>
      <c r="AB430" s="18">
        <v>8004</v>
      </c>
      <c r="AC430" s="6" t="s">
        <v>1625</v>
      </c>
      <c r="AD430" s="6" t="s">
        <v>1682</v>
      </c>
      <c r="AE430" s="18">
        <v>8099</v>
      </c>
      <c r="AF430" s="6" t="s">
        <v>1625</v>
      </c>
      <c r="AG430" s="6" t="s">
        <v>28</v>
      </c>
      <c r="AH430" s="18">
        <v>14001</v>
      </c>
      <c r="AI430" s="6" t="s">
        <v>1640</v>
      </c>
      <c r="AJ430" s="6" t="s">
        <v>1641</v>
      </c>
      <c r="AK430" s="18">
        <v>14099</v>
      </c>
      <c r="AL430" s="6" t="s">
        <v>1640</v>
      </c>
      <c r="AM430" s="6" t="s">
        <v>28</v>
      </c>
      <c r="AN430" s="6"/>
      <c r="AQ430" s="6"/>
      <c r="AT430" s="6"/>
    </row>
    <row r="431" spans="1:66">
      <c r="A431" s="8">
        <v>300000302</v>
      </c>
      <c r="B431" s="9">
        <v>663</v>
      </c>
      <c r="C431" s="10" t="s">
        <v>846</v>
      </c>
      <c r="D431" s="9" t="s">
        <v>847</v>
      </c>
      <c r="E431" s="10" t="s">
        <v>848</v>
      </c>
      <c r="F431" s="19" t="s">
        <v>39</v>
      </c>
      <c r="G431" s="18">
        <v>14003</v>
      </c>
      <c r="H431" s="6" t="s">
        <v>1640</v>
      </c>
      <c r="I431" s="6" t="s">
        <v>1696</v>
      </c>
      <c r="J431" s="6"/>
      <c r="M431" s="6"/>
      <c r="P431" s="6"/>
      <c r="Y431" s="6"/>
      <c r="AB431" s="6"/>
      <c r="AE431" s="6"/>
    </row>
    <row r="432" spans="1:66">
      <c r="A432" s="8">
        <v>300000907</v>
      </c>
      <c r="B432" s="9">
        <v>664</v>
      </c>
      <c r="C432" s="10" t="s">
        <v>849</v>
      </c>
      <c r="D432" s="9" t="s">
        <v>2157</v>
      </c>
      <c r="E432" s="10" t="s">
        <v>850</v>
      </c>
      <c r="F432" s="19" t="s">
        <v>27</v>
      </c>
      <c r="G432" s="18">
        <v>3004</v>
      </c>
      <c r="H432" s="6" t="s">
        <v>1652</v>
      </c>
      <c r="I432" s="6" t="s">
        <v>1653</v>
      </c>
      <c r="J432" s="18">
        <v>3006</v>
      </c>
      <c r="K432" s="6" t="s">
        <v>1652</v>
      </c>
      <c r="L432" s="6" t="s">
        <v>1654</v>
      </c>
      <c r="M432" s="18">
        <v>7005</v>
      </c>
      <c r="N432" s="6" t="s">
        <v>1620</v>
      </c>
      <c r="O432" s="6" t="s">
        <v>1623</v>
      </c>
      <c r="P432" s="6"/>
      <c r="S432" s="6"/>
      <c r="V432" s="6"/>
      <c r="AK432" s="6"/>
      <c r="AN432" s="6"/>
      <c r="AQ432" s="6"/>
    </row>
    <row r="433" spans="1:52">
      <c r="A433" s="8">
        <v>300002804</v>
      </c>
      <c r="B433" s="9">
        <v>665</v>
      </c>
      <c r="C433" s="10" t="s">
        <v>2158</v>
      </c>
      <c r="D433" s="9" t="s">
        <v>2159</v>
      </c>
      <c r="E433" s="10" t="s">
        <v>2160</v>
      </c>
      <c r="F433" s="19" t="s">
        <v>39</v>
      </c>
      <c r="G433" s="18">
        <v>15011</v>
      </c>
      <c r="H433" s="6" t="s">
        <v>1610</v>
      </c>
      <c r="I433" s="6" t="s">
        <v>1720</v>
      </c>
      <c r="J433" s="18">
        <v>15012</v>
      </c>
      <c r="K433" s="6" t="s">
        <v>1610</v>
      </c>
      <c r="L433" s="6" t="s">
        <v>1818</v>
      </c>
      <c r="M433" s="6"/>
      <c r="P433" s="6"/>
      <c r="S433" s="6"/>
      <c r="V433" s="6"/>
      <c r="Y433" s="6"/>
      <c r="AB433" s="6"/>
    </row>
    <row r="434" spans="1:52">
      <c r="A434" s="8">
        <v>300002573</v>
      </c>
      <c r="B434" s="9">
        <v>666</v>
      </c>
      <c r="C434" s="10" t="s">
        <v>2161</v>
      </c>
      <c r="D434" s="9" t="s">
        <v>2162</v>
      </c>
      <c r="E434" s="10" t="s">
        <v>2163</v>
      </c>
      <c r="F434" s="19" t="s">
        <v>39</v>
      </c>
      <c r="G434" s="18">
        <v>99099</v>
      </c>
      <c r="H434" s="6" t="s">
        <v>28</v>
      </c>
      <c r="I434" s="6" t="s">
        <v>28</v>
      </c>
      <c r="J434" s="6"/>
      <c r="M434" s="6"/>
      <c r="P434" s="6"/>
      <c r="AB434" s="6"/>
      <c r="AE434" s="6"/>
      <c r="AH434" s="6"/>
    </row>
    <row r="435" spans="1:52">
      <c r="A435" s="8">
        <v>300002183</v>
      </c>
      <c r="B435" s="9">
        <v>670</v>
      </c>
      <c r="C435" s="10" t="s">
        <v>2164</v>
      </c>
      <c r="D435" s="9" t="s">
        <v>2165</v>
      </c>
      <c r="E435" s="10" t="s">
        <v>2166</v>
      </c>
      <c r="F435" s="19" t="s">
        <v>27</v>
      </c>
      <c r="G435" s="18">
        <v>4001</v>
      </c>
      <c r="H435" s="6" t="s">
        <v>1626</v>
      </c>
      <c r="I435" s="6" t="s">
        <v>1741</v>
      </c>
      <c r="J435" s="18">
        <v>4002</v>
      </c>
      <c r="K435" s="6" t="s">
        <v>1626</v>
      </c>
      <c r="L435" s="6" t="s">
        <v>1655</v>
      </c>
      <c r="M435" s="18">
        <v>4003</v>
      </c>
      <c r="N435" s="6" t="s">
        <v>1626</v>
      </c>
      <c r="O435" s="6" t="s">
        <v>1627</v>
      </c>
      <c r="P435" s="18">
        <v>4099</v>
      </c>
      <c r="Q435" s="6" t="s">
        <v>1626</v>
      </c>
      <c r="R435" s="6" t="s">
        <v>28</v>
      </c>
      <c r="S435" s="18">
        <v>5001</v>
      </c>
      <c r="T435" s="6" t="s">
        <v>1671</v>
      </c>
      <c r="U435" s="6" t="s">
        <v>1839</v>
      </c>
      <c r="V435" s="18">
        <v>5004</v>
      </c>
      <c r="W435" s="6" t="s">
        <v>1671</v>
      </c>
      <c r="X435" s="6" t="s">
        <v>2014</v>
      </c>
      <c r="Y435" s="18">
        <v>5008</v>
      </c>
      <c r="Z435" s="6" t="s">
        <v>1671</v>
      </c>
      <c r="AA435" s="6" t="s">
        <v>1864</v>
      </c>
      <c r="AB435" s="18">
        <v>5099</v>
      </c>
      <c r="AC435" s="6" t="s">
        <v>1671</v>
      </c>
      <c r="AD435" s="6" t="s">
        <v>28</v>
      </c>
      <c r="AE435" s="18">
        <v>15005</v>
      </c>
      <c r="AF435" s="6" t="s">
        <v>1610</v>
      </c>
      <c r="AG435" s="6" t="s">
        <v>1626</v>
      </c>
      <c r="AH435" s="18">
        <v>15006</v>
      </c>
      <c r="AI435" s="6" t="s">
        <v>1610</v>
      </c>
      <c r="AJ435" s="6" t="s">
        <v>1671</v>
      </c>
      <c r="AK435" s="18">
        <v>15011</v>
      </c>
      <c r="AL435" s="6" t="s">
        <v>1610</v>
      </c>
      <c r="AM435" s="6" t="s">
        <v>1720</v>
      </c>
      <c r="AN435" s="18">
        <v>15012</v>
      </c>
      <c r="AO435" s="6" t="s">
        <v>1610</v>
      </c>
      <c r="AP435" s="6" t="s">
        <v>1818</v>
      </c>
      <c r="AQ435" s="18">
        <v>15099</v>
      </c>
      <c r="AR435" s="6" t="s">
        <v>1610</v>
      </c>
      <c r="AS435" s="6" t="s">
        <v>28</v>
      </c>
      <c r="AT435" s="6"/>
      <c r="AW435" s="6"/>
      <c r="AZ435" s="6"/>
    </row>
    <row r="436" spans="1:52">
      <c r="A436" s="8">
        <v>300002014</v>
      </c>
      <c r="B436" s="9">
        <v>671</v>
      </c>
      <c r="C436" s="10" t="s">
        <v>851</v>
      </c>
      <c r="D436" s="9" t="s">
        <v>852</v>
      </c>
      <c r="E436" s="10" t="s">
        <v>853</v>
      </c>
      <c r="F436" s="19" t="s">
        <v>27</v>
      </c>
      <c r="G436" s="18">
        <v>3006</v>
      </c>
      <c r="H436" s="6" t="s">
        <v>1652</v>
      </c>
      <c r="I436" s="6" t="s">
        <v>1654</v>
      </c>
      <c r="J436" s="18">
        <v>4003</v>
      </c>
      <c r="K436" s="6" t="s">
        <v>1626</v>
      </c>
      <c r="L436" s="6" t="s">
        <v>1627</v>
      </c>
      <c r="M436" s="6"/>
      <c r="P436" s="6"/>
      <c r="S436" s="6"/>
      <c r="V436" s="6"/>
      <c r="Y436" s="6"/>
      <c r="AB436" s="6"/>
      <c r="AE436" s="6"/>
    </row>
    <row r="437" spans="1:52">
      <c r="A437" s="8">
        <v>300002848</v>
      </c>
      <c r="B437" s="9">
        <v>673</v>
      </c>
      <c r="C437" s="10" t="s">
        <v>2167</v>
      </c>
      <c r="D437" s="9" t="s">
        <v>2168</v>
      </c>
      <c r="E437" s="10" t="s">
        <v>2169</v>
      </c>
      <c r="F437" s="19" t="s">
        <v>35</v>
      </c>
      <c r="G437" s="18">
        <v>99099</v>
      </c>
      <c r="H437" s="6" t="s">
        <v>28</v>
      </c>
      <c r="I437" s="6" t="s">
        <v>28</v>
      </c>
      <c r="J437" s="6"/>
      <c r="M437" s="6"/>
      <c r="P437" s="6"/>
      <c r="S437" s="6"/>
      <c r="V437" s="6"/>
      <c r="Y437" s="6"/>
    </row>
    <row r="438" spans="1:52">
      <c r="A438" s="8">
        <v>300001251</v>
      </c>
      <c r="B438" s="9">
        <v>675</v>
      </c>
      <c r="C438" s="10" t="s">
        <v>854</v>
      </c>
      <c r="D438" s="9" t="s">
        <v>855</v>
      </c>
      <c r="E438" s="10" t="s">
        <v>856</v>
      </c>
      <c r="F438" s="19" t="s">
        <v>35</v>
      </c>
      <c r="G438" s="18">
        <v>8003</v>
      </c>
      <c r="H438" s="6" t="s">
        <v>1625</v>
      </c>
      <c r="I438" s="6" t="s">
        <v>1745</v>
      </c>
      <c r="J438" s="18">
        <v>8004</v>
      </c>
      <c r="K438" s="6" t="s">
        <v>1625</v>
      </c>
      <c r="L438" s="6" t="s">
        <v>1682</v>
      </c>
      <c r="M438" s="18">
        <v>14001</v>
      </c>
      <c r="N438" s="6" t="s">
        <v>1640</v>
      </c>
      <c r="O438" s="6" t="s">
        <v>1641</v>
      </c>
      <c r="P438" s="18">
        <v>14003</v>
      </c>
      <c r="Q438" s="6" t="s">
        <v>1640</v>
      </c>
      <c r="R438" s="6" t="s">
        <v>1696</v>
      </c>
      <c r="S438" s="18">
        <v>14004</v>
      </c>
      <c r="T438" s="6" t="s">
        <v>1640</v>
      </c>
      <c r="U438" s="6" t="s">
        <v>1805</v>
      </c>
      <c r="V438" s="18">
        <v>14099</v>
      </c>
      <c r="W438" s="6" t="s">
        <v>1640</v>
      </c>
      <c r="X438" s="6" t="s">
        <v>28</v>
      </c>
      <c r="Y438" s="6"/>
      <c r="AB438" s="6"/>
      <c r="AE438" s="6"/>
    </row>
    <row r="439" spans="1:52">
      <c r="A439" s="8">
        <v>300000115</v>
      </c>
      <c r="B439" s="9">
        <v>676</v>
      </c>
      <c r="C439" s="10" t="s">
        <v>857</v>
      </c>
      <c r="D439" s="9" t="s">
        <v>858</v>
      </c>
      <c r="E439" s="10" t="s">
        <v>859</v>
      </c>
      <c r="F439" s="19" t="s">
        <v>35</v>
      </c>
      <c r="G439" s="18">
        <v>6001</v>
      </c>
      <c r="H439" s="6" t="s">
        <v>1656</v>
      </c>
      <c r="I439" s="6" t="s">
        <v>1657</v>
      </c>
      <c r="J439" s="18">
        <v>6002</v>
      </c>
      <c r="K439" s="6" t="s">
        <v>1656</v>
      </c>
      <c r="L439" s="6" t="s">
        <v>1658</v>
      </c>
      <c r="M439" s="18">
        <v>6003</v>
      </c>
      <c r="N439" s="6" t="s">
        <v>1656</v>
      </c>
      <c r="O439" s="6" t="s">
        <v>1659</v>
      </c>
      <c r="P439" s="6"/>
      <c r="S439" s="6"/>
      <c r="V439" s="6"/>
    </row>
    <row r="440" spans="1:52">
      <c r="A440" s="8">
        <v>300000189</v>
      </c>
      <c r="B440" s="9">
        <v>677</v>
      </c>
      <c r="C440" s="10" t="s">
        <v>860</v>
      </c>
      <c r="D440" s="9" t="s">
        <v>861</v>
      </c>
      <c r="E440" s="10" t="s">
        <v>862</v>
      </c>
      <c r="F440" s="19" t="s">
        <v>27</v>
      </c>
      <c r="G440" s="18">
        <v>8003</v>
      </c>
      <c r="H440" s="6" t="s">
        <v>1625</v>
      </c>
      <c r="I440" s="6" t="s">
        <v>1745</v>
      </c>
      <c r="J440" s="18">
        <v>8004</v>
      </c>
      <c r="K440" s="6" t="s">
        <v>1625</v>
      </c>
      <c r="L440" s="6" t="s">
        <v>1682</v>
      </c>
      <c r="M440" s="6"/>
      <c r="P440" s="6"/>
      <c r="S440" s="6"/>
    </row>
    <row r="441" spans="1:52">
      <c r="A441" s="8">
        <v>300001415</v>
      </c>
      <c r="B441" s="9">
        <v>679</v>
      </c>
      <c r="C441" s="10" t="s">
        <v>2170</v>
      </c>
      <c r="D441" s="9" t="s">
        <v>2171</v>
      </c>
      <c r="E441" s="10" t="s">
        <v>2172</v>
      </c>
      <c r="F441" s="19" t="s">
        <v>35</v>
      </c>
      <c r="G441" s="18">
        <v>1001</v>
      </c>
      <c r="H441" s="6" t="s">
        <v>1615</v>
      </c>
      <c r="I441" s="6" t="s">
        <v>1688</v>
      </c>
      <c r="J441" s="18">
        <v>1002</v>
      </c>
      <c r="K441" s="6" t="s">
        <v>1615</v>
      </c>
      <c r="L441" s="6" t="s">
        <v>1616</v>
      </c>
      <c r="M441" s="18">
        <v>1004</v>
      </c>
      <c r="N441" s="6" t="s">
        <v>1615</v>
      </c>
      <c r="O441" s="6" t="s">
        <v>1617</v>
      </c>
      <c r="P441" s="18">
        <v>8006</v>
      </c>
      <c r="Q441" s="6" t="s">
        <v>1625</v>
      </c>
      <c r="R441" s="6" t="s">
        <v>1751</v>
      </c>
      <c r="S441" s="18">
        <v>8007</v>
      </c>
      <c r="T441" s="6" t="s">
        <v>1625</v>
      </c>
      <c r="U441" s="6" t="s">
        <v>1639</v>
      </c>
      <c r="V441" s="18">
        <v>8008</v>
      </c>
      <c r="W441" s="6" t="s">
        <v>1625</v>
      </c>
      <c r="X441" s="6" t="s">
        <v>1693</v>
      </c>
      <c r="Y441" s="18">
        <v>9001</v>
      </c>
      <c r="Z441" s="6" t="s">
        <v>1676</v>
      </c>
      <c r="AA441" s="6" t="s">
        <v>1677</v>
      </c>
      <c r="AB441" s="18">
        <v>9002</v>
      </c>
      <c r="AC441" s="6" t="s">
        <v>1676</v>
      </c>
      <c r="AD441" s="6" t="s">
        <v>1730</v>
      </c>
      <c r="AE441" s="18">
        <v>9003</v>
      </c>
      <c r="AF441" s="6" t="s">
        <v>1676</v>
      </c>
      <c r="AG441" s="6" t="s">
        <v>1772</v>
      </c>
      <c r="AH441" s="18">
        <v>9004</v>
      </c>
      <c r="AI441" s="6" t="s">
        <v>1676</v>
      </c>
      <c r="AJ441" s="6" t="s">
        <v>1678</v>
      </c>
      <c r="AK441" s="18">
        <v>11001</v>
      </c>
      <c r="AL441" s="6" t="s">
        <v>1630</v>
      </c>
      <c r="AM441" s="6" t="s">
        <v>1662</v>
      </c>
      <c r="AN441" s="6"/>
      <c r="AQ441" s="6"/>
      <c r="AT441" s="6"/>
    </row>
    <row r="442" spans="1:52">
      <c r="A442" s="8">
        <v>300001565</v>
      </c>
      <c r="B442" s="9">
        <v>679</v>
      </c>
      <c r="C442" s="10" t="s">
        <v>2170</v>
      </c>
      <c r="D442" s="9" t="s">
        <v>2171</v>
      </c>
      <c r="E442" s="10" t="s">
        <v>2173</v>
      </c>
      <c r="F442" s="19" t="s">
        <v>35</v>
      </c>
      <c r="G442" s="18">
        <v>1001</v>
      </c>
      <c r="H442" s="6" t="s">
        <v>1615</v>
      </c>
      <c r="I442" s="6" t="s">
        <v>1688</v>
      </c>
      <c r="J442" s="18">
        <v>1002</v>
      </c>
      <c r="K442" s="6" t="s">
        <v>1615</v>
      </c>
      <c r="L442" s="6" t="s">
        <v>1616</v>
      </c>
      <c r="M442" s="18">
        <v>1004</v>
      </c>
      <c r="N442" s="6" t="s">
        <v>1615</v>
      </c>
      <c r="O442" s="6" t="s">
        <v>1617</v>
      </c>
      <c r="P442" s="18">
        <v>8006</v>
      </c>
      <c r="Q442" s="6" t="s">
        <v>1625</v>
      </c>
      <c r="R442" s="6" t="s">
        <v>1751</v>
      </c>
      <c r="S442" s="18">
        <v>8007</v>
      </c>
      <c r="T442" s="6" t="s">
        <v>1625</v>
      </c>
      <c r="U442" s="6" t="s">
        <v>1639</v>
      </c>
      <c r="V442" s="18">
        <v>8008</v>
      </c>
      <c r="W442" s="6" t="s">
        <v>1625</v>
      </c>
      <c r="X442" s="6" t="s">
        <v>1693</v>
      </c>
      <c r="Y442" s="18">
        <v>9001</v>
      </c>
      <c r="Z442" s="6" t="s">
        <v>1676</v>
      </c>
      <c r="AA442" s="6" t="s">
        <v>1677</v>
      </c>
      <c r="AB442" s="18">
        <v>9002</v>
      </c>
      <c r="AC442" s="6" t="s">
        <v>1676</v>
      </c>
      <c r="AD442" s="6" t="s">
        <v>1730</v>
      </c>
      <c r="AE442" s="18">
        <v>9003</v>
      </c>
      <c r="AF442" s="6" t="s">
        <v>1676</v>
      </c>
      <c r="AG442" s="6" t="s">
        <v>1772</v>
      </c>
      <c r="AH442" s="18">
        <v>9004</v>
      </c>
      <c r="AI442" s="6" t="s">
        <v>1676</v>
      </c>
      <c r="AJ442" s="6" t="s">
        <v>1678</v>
      </c>
      <c r="AK442" s="18">
        <v>11001</v>
      </c>
      <c r="AL442" s="6" t="s">
        <v>1630</v>
      </c>
      <c r="AM442" s="6" t="s">
        <v>1662</v>
      </c>
      <c r="AN442" s="6"/>
      <c r="AQ442" s="6"/>
      <c r="AT442" s="6"/>
    </row>
    <row r="443" spans="1:52">
      <c r="A443" s="8">
        <v>300001566</v>
      </c>
      <c r="B443" s="9">
        <v>679</v>
      </c>
      <c r="C443" s="10" t="s">
        <v>2170</v>
      </c>
      <c r="D443" s="9" t="s">
        <v>2171</v>
      </c>
      <c r="E443" s="10" t="s">
        <v>2174</v>
      </c>
      <c r="F443" s="19" t="s">
        <v>35</v>
      </c>
      <c r="G443" s="18">
        <v>1001</v>
      </c>
      <c r="H443" s="6" t="s">
        <v>1615</v>
      </c>
      <c r="I443" s="6" t="s">
        <v>1688</v>
      </c>
      <c r="J443" s="18">
        <v>1002</v>
      </c>
      <c r="K443" s="6" t="s">
        <v>1615</v>
      </c>
      <c r="L443" s="6" t="s">
        <v>1616</v>
      </c>
      <c r="M443" s="18">
        <v>1004</v>
      </c>
      <c r="N443" s="6" t="s">
        <v>1615</v>
      </c>
      <c r="O443" s="6" t="s">
        <v>1617</v>
      </c>
      <c r="P443" s="18">
        <v>8006</v>
      </c>
      <c r="Q443" s="6" t="s">
        <v>1625</v>
      </c>
      <c r="R443" s="6" t="s">
        <v>1751</v>
      </c>
      <c r="S443" s="18">
        <v>8007</v>
      </c>
      <c r="T443" s="6" t="s">
        <v>1625</v>
      </c>
      <c r="U443" s="6" t="s">
        <v>1639</v>
      </c>
      <c r="V443" s="18">
        <v>8008</v>
      </c>
      <c r="W443" s="6" t="s">
        <v>1625</v>
      </c>
      <c r="X443" s="6" t="s">
        <v>1693</v>
      </c>
      <c r="Y443" s="18">
        <v>9001</v>
      </c>
      <c r="Z443" s="6" t="s">
        <v>1676</v>
      </c>
      <c r="AA443" s="6" t="s">
        <v>1677</v>
      </c>
      <c r="AB443" s="18">
        <v>9002</v>
      </c>
      <c r="AC443" s="6" t="s">
        <v>1676</v>
      </c>
      <c r="AD443" s="6" t="s">
        <v>1730</v>
      </c>
      <c r="AE443" s="18">
        <v>9003</v>
      </c>
      <c r="AF443" s="6" t="s">
        <v>1676</v>
      </c>
      <c r="AG443" s="6" t="s">
        <v>1772</v>
      </c>
      <c r="AH443" s="18">
        <v>9004</v>
      </c>
      <c r="AI443" s="6" t="s">
        <v>1676</v>
      </c>
      <c r="AJ443" s="6" t="s">
        <v>1678</v>
      </c>
      <c r="AK443" s="18">
        <v>11001</v>
      </c>
      <c r="AL443" s="6" t="s">
        <v>1630</v>
      </c>
      <c r="AM443" s="6" t="s">
        <v>1662</v>
      </c>
      <c r="AN443" s="6"/>
      <c r="AQ443" s="6"/>
      <c r="AT443" s="6"/>
    </row>
    <row r="444" spans="1:52">
      <c r="A444" s="8">
        <v>300001567</v>
      </c>
      <c r="B444" s="9">
        <v>679</v>
      </c>
      <c r="C444" s="10" t="s">
        <v>2170</v>
      </c>
      <c r="D444" s="9" t="s">
        <v>2171</v>
      </c>
      <c r="E444" s="10" t="s">
        <v>2175</v>
      </c>
      <c r="F444" s="19" t="s">
        <v>35</v>
      </c>
      <c r="G444" s="18">
        <v>1001</v>
      </c>
      <c r="H444" s="6" t="s">
        <v>1615</v>
      </c>
      <c r="I444" s="6" t="s">
        <v>1688</v>
      </c>
      <c r="J444" s="18">
        <v>1002</v>
      </c>
      <c r="K444" s="6" t="s">
        <v>1615</v>
      </c>
      <c r="L444" s="6" t="s">
        <v>1616</v>
      </c>
      <c r="M444" s="18">
        <v>1004</v>
      </c>
      <c r="N444" s="6" t="s">
        <v>1615</v>
      </c>
      <c r="O444" s="6" t="s">
        <v>1617</v>
      </c>
      <c r="P444" s="18">
        <v>8006</v>
      </c>
      <c r="Q444" s="6" t="s">
        <v>1625</v>
      </c>
      <c r="R444" s="6" t="s">
        <v>1751</v>
      </c>
      <c r="S444" s="18">
        <v>8007</v>
      </c>
      <c r="T444" s="6" t="s">
        <v>1625</v>
      </c>
      <c r="U444" s="6" t="s">
        <v>1639</v>
      </c>
      <c r="V444" s="18">
        <v>8008</v>
      </c>
      <c r="W444" s="6" t="s">
        <v>1625</v>
      </c>
      <c r="X444" s="6" t="s">
        <v>1693</v>
      </c>
      <c r="Y444" s="18">
        <v>9001</v>
      </c>
      <c r="Z444" s="6" t="s">
        <v>1676</v>
      </c>
      <c r="AA444" s="6" t="s">
        <v>1677</v>
      </c>
      <c r="AB444" s="18">
        <v>9002</v>
      </c>
      <c r="AC444" s="6" t="s">
        <v>1676</v>
      </c>
      <c r="AD444" s="6" t="s">
        <v>1730</v>
      </c>
      <c r="AE444" s="18">
        <v>9003</v>
      </c>
      <c r="AF444" s="6" t="s">
        <v>1676</v>
      </c>
      <c r="AG444" s="6" t="s">
        <v>1772</v>
      </c>
      <c r="AH444" s="18">
        <v>9004</v>
      </c>
      <c r="AI444" s="6" t="s">
        <v>1676</v>
      </c>
      <c r="AJ444" s="6" t="s">
        <v>1678</v>
      </c>
      <c r="AK444" s="18">
        <v>11001</v>
      </c>
      <c r="AL444" s="6" t="s">
        <v>1630</v>
      </c>
      <c r="AM444" s="6" t="s">
        <v>1662</v>
      </c>
      <c r="AN444" s="6"/>
      <c r="AQ444" s="6"/>
      <c r="AT444" s="6"/>
    </row>
    <row r="445" spans="1:52">
      <c r="A445" s="8">
        <v>300000732</v>
      </c>
      <c r="B445" s="9">
        <v>681</v>
      </c>
      <c r="C445" s="10" t="s">
        <v>863</v>
      </c>
      <c r="D445" s="9" t="s">
        <v>864</v>
      </c>
      <c r="E445" s="10" t="s">
        <v>865</v>
      </c>
      <c r="F445" s="19" t="s">
        <v>39</v>
      </c>
      <c r="G445" s="18">
        <v>4001</v>
      </c>
      <c r="H445" s="6" t="s">
        <v>1626</v>
      </c>
      <c r="I445" s="6" t="s">
        <v>1741</v>
      </c>
      <c r="J445" s="18">
        <v>4003</v>
      </c>
      <c r="K445" s="6" t="s">
        <v>1626</v>
      </c>
      <c r="L445" s="6" t="s">
        <v>1627</v>
      </c>
      <c r="M445" s="18">
        <v>5001</v>
      </c>
      <c r="N445" s="6" t="s">
        <v>1671</v>
      </c>
      <c r="O445" s="6" t="s">
        <v>1839</v>
      </c>
      <c r="P445" s="18">
        <v>15001</v>
      </c>
      <c r="Q445" s="6" t="s">
        <v>1610</v>
      </c>
      <c r="R445" s="6" t="s">
        <v>1688</v>
      </c>
      <c r="S445" s="18">
        <v>15002</v>
      </c>
      <c r="T445" s="6" t="s">
        <v>1610</v>
      </c>
      <c r="U445" s="6" t="s">
        <v>1602</v>
      </c>
      <c r="V445" s="18">
        <v>15005</v>
      </c>
      <c r="W445" s="6" t="s">
        <v>1610</v>
      </c>
      <c r="X445" s="6" t="s">
        <v>1626</v>
      </c>
      <c r="Y445" s="18">
        <v>15006</v>
      </c>
      <c r="Z445" s="6" t="s">
        <v>1610</v>
      </c>
      <c r="AA445" s="6" t="s">
        <v>1671</v>
      </c>
      <c r="AB445" s="18">
        <v>15007</v>
      </c>
      <c r="AC445" s="6" t="s">
        <v>1610</v>
      </c>
      <c r="AD445" s="6" t="s">
        <v>1755</v>
      </c>
      <c r="AE445" s="6"/>
      <c r="AH445" s="6"/>
      <c r="AK445" s="6"/>
    </row>
    <row r="446" spans="1:52">
      <c r="A446" s="8">
        <v>300001921</v>
      </c>
      <c r="B446" s="9">
        <v>682</v>
      </c>
      <c r="C446" s="10" t="s">
        <v>866</v>
      </c>
      <c r="D446" s="9" t="s">
        <v>867</v>
      </c>
      <c r="E446" s="10" t="s">
        <v>868</v>
      </c>
      <c r="F446" s="19" t="s">
        <v>27</v>
      </c>
      <c r="G446" s="18">
        <v>15006</v>
      </c>
      <c r="H446" s="6" t="s">
        <v>1610</v>
      </c>
      <c r="I446" s="6" t="s">
        <v>1671</v>
      </c>
      <c r="J446" s="6"/>
      <c r="M446" s="6"/>
      <c r="P446" s="6"/>
      <c r="AE446" s="6"/>
      <c r="AH446" s="6"/>
      <c r="AK446" s="6"/>
    </row>
    <row r="447" spans="1:52">
      <c r="A447" s="8">
        <v>300001665</v>
      </c>
      <c r="B447" s="9">
        <v>685</v>
      </c>
      <c r="C447" s="10" t="s">
        <v>2176</v>
      </c>
      <c r="D447" s="9" t="s">
        <v>2177</v>
      </c>
      <c r="E447" s="10" t="s">
        <v>2178</v>
      </c>
      <c r="F447" s="19" t="s">
        <v>35</v>
      </c>
      <c r="G447" s="18">
        <v>4006</v>
      </c>
      <c r="H447" s="6" t="s">
        <v>1626</v>
      </c>
      <c r="I447" s="6" t="s">
        <v>1629</v>
      </c>
      <c r="J447" s="18">
        <v>12002</v>
      </c>
      <c r="K447" s="6" t="s">
        <v>1669</v>
      </c>
      <c r="L447" s="6" t="s">
        <v>1670</v>
      </c>
      <c r="M447" s="6"/>
      <c r="P447" s="6"/>
      <c r="S447" s="6"/>
      <c r="AE447" s="6"/>
      <c r="AH447" s="6"/>
      <c r="AK447" s="6"/>
    </row>
    <row r="448" spans="1:52">
      <c r="A448" s="8">
        <v>300002129</v>
      </c>
      <c r="B448" s="9">
        <v>686</v>
      </c>
      <c r="C448" s="10" t="s">
        <v>2179</v>
      </c>
      <c r="D448" s="9" t="s">
        <v>2180</v>
      </c>
      <c r="E448" s="10" t="s">
        <v>2181</v>
      </c>
      <c r="F448" s="19" t="s">
        <v>35</v>
      </c>
      <c r="G448" s="18">
        <v>13099</v>
      </c>
      <c r="H448" s="6" t="s">
        <v>1631</v>
      </c>
      <c r="I448" s="6" t="s">
        <v>28</v>
      </c>
      <c r="J448" s="6"/>
      <c r="M448" s="6"/>
      <c r="P448" s="6"/>
      <c r="S448" s="6"/>
      <c r="V448" s="6"/>
      <c r="Y448" s="6"/>
    </row>
    <row r="449" spans="1:66">
      <c r="A449" s="8">
        <v>300002841</v>
      </c>
      <c r="B449" s="9">
        <v>687</v>
      </c>
      <c r="C449" s="10" t="s">
        <v>2182</v>
      </c>
      <c r="D449" s="9" t="s">
        <v>2183</v>
      </c>
      <c r="E449" s="10" t="s">
        <v>2184</v>
      </c>
      <c r="F449" s="19" t="s">
        <v>39</v>
      </c>
      <c r="G449" s="18">
        <v>2001</v>
      </c>
      <c r="H449" s="6" t="s">
        <v>1602</v>
      </c>
      <c r="I449" s="6" t="s">
        <v>1603</v>
      </c>
      <c r="J449" s="18">
        <v>2002</v>
      </c>
      <c r="K449" s="6" t="s">
        <v>1602</v>
      </c>
      <c r="L449" s="6" t="s">
        <v>1604</v>
      </c>
      <c r="M449" s="18">
        <v>2003</v>
      </c>
      <c r="N449" s="6" t="s">
        <v>1602</v>
      </c>
      <c r="O449" s="6" t="s">
        <v>1619</v>
      </c>
      <c r="P449" s="18">
        <v>6003</v>
      </c>
      <c r="Q449" s="6" t="s">
        <v>1656</v>
      </c>
      <c r="R449" s="6" t="s">
        <v>1659</v>
      </c>
      <c r="S449" s="18">
        <v>10005</v>
      </c>
      <c r="T449" s="6" t="s">
        <v>1660</v>
      </c>
      <c r="U449" s="6" t="s">
        <v>1679</v>
      </c>
      <c r="V449" s="6"/>
      <c r="Y449" s="6"/>
      <c r="AB449" s="6"/>
    </row>
    <row r="450" spans="1:66">
      <c r="A450" s="8">
        <v>300002366</v>
      </c>
      <c r="B450" s="9">
        <v>688</v>
      </c>
      <c r="C450" s="10" t="s">
        <v>2185</v>
      </c>
      <c r="D450" s="9" t="s">
        <v>2186</v>
      </c>
      <c r="E450" s="10" t="s">
        <v>2187</v>
      </c>
      <c r="F450" s="19" t="s">
        <v>39</v>
      </c>
      <c r="G450" s="18">
        <v>7001</v>
      </c>
      <c r="H450" s="6" t="s">
        <v>1620</v>
      </c>
      <c r="I450" s="6" t="s">
        <v>1621</v>
      </c>
      <c r="J450" s="18">
        <v>7002</v>
      </c>
      <c r="K450" s="6" t="s">
        <v>1620</v>
      </c>
      <c r="L450" s="6" t="s">
        <v>1622</v>
      </c>
      <c r="M450" s="18">
        <v>7003</v>
      </c>
      <c r="N450" s="6" t="s">
        <v>1620</v>
      </c>
      <c r="O450" s="6" t="s">
        <v>1863</v>
      </c>
      <c r="P450" s="6"/>
      <c r="S450" s="6"/>
      <c r="V450" s="6"/>
      <c r="AE450" s="6"/>
      <c r="AH450" s="6"/>
      <c r="AK450" s="6"/>
    </row>
    <row r="451" spans="1:66">
      <c r="A451" s="8">
        <v>300001602</v>
      </c>
      <c r="B451" s="9">
        <v>689</v>
      </c>
      <c r="C451" s="10" t="s">
        <v>869</v>
      </c>
      <c r="D451" s="9" t="s">
        <v>870</v>
      </c>
      <c r="E451" s="10" t="s">
        <v>871</v>
      </c>
      <c r="F451" s="19" t="s">
        <v>27</v>
      </c>
      <c r="G451" s="18">
        <v>99099</v>
      </c>
      <c r="H451" s="6" t="s">
        <v>28</v>
      </c>
      <c r="I451" s="6" t="s">
        <v>28</v>
      </c>
      <c r="J451" s="6"/>
      <c r="M451" s="6"/>
      <c r="P451" s="6"/>
      <c r="V451" s="6"/>
      <c r="Y451" s="6"/>
      <c r="AB451" s="6"/>
    </row>
    <row r="452" spans="1:66">
      <c r="A452" s="8">
        <v>300002807</v>
      </c>
      <c r="B452" s="9">
        <v>692</v>
      </c>
      <c r="C452" s="10" t="s">
        <v>872</v>
      </c>
      <c r="D452" s="9" t="s">
        <v>873</v>
      </c>
      <c r="E452" s="10" t="s">
        <v>874</v>
      </c>
      <c r="F452" s="19" t="s">
        <v>39</v>
      </c>
      <c r="G452" s="18">
        <v>2002</v>
      </c>
      <c r="H452" s="6" t="s">
        <v>1602</v>
      </c>
      <c r="I452" s="6" t="s">
        <v>1604</v>
      </c>
      <c r="J452" s="18">
        <v>2007</v>
      </c>
      <c r="K452" s="6" t="s">
        <v>1602</v>
      </c>
      <c r="L452" s="6" t="s">
        <v>1608</v>
      </c>
      <c r="M452" s="18">
        <v>2008</v>
      </c>
      <c r="N452" s="6" t="s">
        <v>1602</v>
      </c>
      <c r="O452" s="6" t="s">
        <v>1609</v>
      </c>
      <c r="P452" s="18">
        <v>15003</v>
      </c>
      <c r="Q452" s="6" t="s">
        <v>1610</v>
      </c>
      <c r="R452" s="6" t="s">
        <v>1611</v>
      </c>
      <c r="S452" s="6"/>
      <c r="V452" s="6"/>
      <c r="Y452" s="6"/>
      <c r="AZ452" s="6"/>
      <c r="BC452" s="6"/>
      <c r="BF452" s="6"/>
    </row>
    <row r="453" spans="1:66">
      <c r="A453" s="8">
        <v>300002210</v>
      </c>
      <c r="B453" s="9">
        <v>693</v>
      </c>
      <c r="C453" s="10" t="s">
        <v>875</v>
      </c>
      <c r="D453" s="9" t="s">
        <v>876</v>
      </c>
      <c r="E453" s="10" t="s">
        <v>877</v>
      </c>
      <c r="F453" s="19" t="s">
        <v>27</v>
      </c>
      <c r="G453" s="18">
        <v>2002</v>
      </c>
      <c r="H453" s="6" t="s">
        <v>1602</v>
      </c>
      <c r="I453" s="6" t="s">
        <v>1604</v>
      </c>
      <c r="J453" s="18">
        <v>2005</v>
      </c>
      <c r="K453" s="6" t="s">
        <v>1602</v>
      </c>
      <c r="L453" s="6" t="s">
        <v>1606</v>
      </c>
      <c r="M453" s="18">
        <v>2006</v>
      </c>
      <c r="N453" s="6" t="s">
        <v>1602</v>
      </c>
      <c r="O453" s="6" t="s">
        <v>1607</v>
      </c>
      <c r="P453" s="18">
        <v>2099</v>
      </c>
      <c r="Q453" s="6" t="s">
        <v>1602</v>
      </c>
      <c r="R453" s="6" t="s">
        <v>28</v>
      </c>
      <c r="S453" s="6"/>
      <c r="V453" s="6"/>
      <c r="Y453" s="6"/>
      <c r="AB453" s="6"/>
      <c r="AE453" s="6"/>
      <c r="AH453" s="6"/>
    </row>
    <row r="454" spans="1:66">
      <c r="A454" s="8">
        <v>300001780</v>
      </c>
      <c r="B454" s="9">
        <v>695</v>
      </c>
      <c r="C454" s="10" t="s">
        <v>2188</v>
      </c>
      <c r="D454" s="9" t="s">
        <v>2189</v>
      </c>
      <c r="E454" s="10" t="s">
        <v>2190</v>
      </c>
      <c r="F454" s="19" t="s">
        <v>27</v>
      </c>
      <c r="G454" s="18">
        <v>13002</v>
      </c>
      <c r="H454" s="6" t="s">
        <v>1631</v>
      </c>
      <c r="I454" s="6" t="s">
        <v>1823</v>
      </c>
      <c r="J454" s="6"/>
      <c r="M454" s="6"/>
      <c r="P454" s="6"/>
      <c r="S454" s="6"/>
      <c r="V454" s="6"/>
      <c r="Y454" s="6"/>
      <c r="AN454" s="6"/>
      <c r="AQ454" s="6"/>
      <c r="AT454" s="6"/>
    </row>
    <row r="455" spans="1:66">
      <c r="A455" s="8">
        <v>300002353</v>
      </c>
      <c r="B455" s="9">
        <v>697</v>
      </c>
      <c r="C455" s="10" t="s">
        <v>878</v>
      </c>
      <c r="D455" s="9" t="s">
        <v>879</v>
      </c>
      <c r="E455" s="10" t="s">
        <v>880</v>
      </c>
      <c r="F455" s="19" t="s">
        <v>27</v>
      </c>
      <c r="G455" s="18">
        <v>2001</v>
      </c>
      <c r="H455" s="6" t="s">
        <v>1602</v>
      </c>
      <c r="I455" s="6" t="s">
        <v>1603</v>
      </c>
      <c r="J455" s="18">
        <v>4004</v>
      </c>
      <c r="K455" s="6" t="s">
        <v>1626</v>
      </c>
      <c r="L455" s="6" t="s">
        <v>1628</v>
      </c>
      <c r="M455" s="6"/>
      <c r="P455" s="6"/>
      <c r="S455" s="6"/>
    </row>
    <row r="456" spans="1:66">
      <c r="A456" s="8">
        <v>300002879</v>
      </c>
      <c r="B456" s="9">
        <v>698</v>
      </c>
      <c r="C456" s="10" t="s">
        <v>2191</v>
      </c>
      <c r="D456" s="9" t="s">
        <v>2192</v>
      </c>
      <c r="E456" s="10" t="s">
        <v>2193</v>
      </c>
      <c r="F456" s="19" t="s">
        <v>83</v>
      </c>
      <c r="G456" s="18">
        <v>13001</v>
      </c>
      <c r="H456" s="6" t="s">
        <v>1631</v>
      </c>
      <c r="I456" s="6" t="s">
        <v>1707</v>
      </c>
      <c r="J456" s="6"/>
      <c r="M456" s="6"/>
      <c r="P456" s="6"/>
      <c r="V456" s="6"/>
      <c r="Y456" s="6"/>
      <c r="AB456" s="6"/>
    </row>
    <row r="457" spans="1:66">
      <c r="A457" s="8">
        <v>300001460</v>
      </c>
      <c r="B457" s="9">
        <v>699</v>
      </c>
      <c r="C457" s="10" t="s">
        <v>881</v>
      </c>
      <c r="D457" s="9" t="s">
        <v>882</v>
      </c>
      <c r="E457" s="10" t="s">
        <v>883</v>
      </c>
      <c r="F457" s="19" t="s">
        <v>83</v>
      </c>
      <c r="G457" s="18">
        <v>3001</v>
      </c>
      <c r="H457" s="6" t="s">
        <v>1652</v>
      </c>
      <c r="I457" s="6" t="s">
        <v>1699</v>
      </c>
      <c r="J457" s="18">
        <v>3006</v>
      </c>
      <c r="K457" s="6" t="s">
        <v>1652</v>
      </c>
      <c r="L457" s="6" t="s">
        <v>1654</v>
      </c>
      <c r="M457" s="18">
        <v>7002</v>
      </c>
      <c r="N457" s="6" t="s">
        <v>1620</v>
      </c>
      <c r="O457" s="6" t="s">
        <v>1622</v>
      </c>
      <c r="P457" s="18">
        <v>7003</v>
      </c>
      <c r="Q457" s="6" t="s">
        <v>1620</v>
      </c>
      <c r="R457" s="6" t="s">
        <v>1863</v>
      </c>
      <c r="S457" s="18">
        <v>7004</v>
      </c>
      <c r="T457" s="6" t="s">
        <v>1620</v>
      </c>
      <c r="U457" s="6" t="s">
        <v>1711</v>
      </c>
      <c r="V457" s="18">
        <v>7005</v>
      </c>
      <c r="W457" s="6" t="s">
        <v>1620</v>
      </c>
      <c r="X457" s="6" t="s">
        <v>1623</v>
      </c>
      <c r="Y457" s="18">
        <v>7006</v>
      </c>
      <c r="Z457" s="6" t="s">
        <v>1620</v>
      </c>
      <c r="AA457" s="6" t="s">
        <v>1624</v>
      </c>
      <c r="AB457" s="18">
        <v>7099</v>
      </c>
      <c r="AC457" s="6" t="s">
        <v>1620</v>
      </c>
      <c r="AD457" s="6" t="s">
        <v>28</v>
      </c>
      <c r="AE457" s="18">
        <v>8002</v>
      </c>
      <c r="AF457" s="6" t="s">
        <v>1625</v>
      </c>
      <c r="AG457" s="6" t="s">
        <v>1638</v>
      </c>
      <c r="AH457" s="18">
        <v>8003</v>
      </c>
      <c r="AI457" s="6" t="s">
        <v>1625</v>
      </c>
      <c r="AJ457" s="6" t="s">
        <v>1745</v>
      </c>
      <c r="AK457" s="18">
        <v>8004</v>
      </c>
      <c r="AL457" s="6" t="s">
        <v>1625</v>
      </c>
      <c r="AM457" s="6" t="s">
        <v>1682</v>
      </c>
      <c r="AN457" s="18">
        <v>8006</v>
      </c>
      <c r="AO457" s="6" t="s">
        <v>1625</v>
      </c>
      <c r="AP457" s="6" t="s">
        <v>1751</v>
      </c>
      <c r="AQ457" s="18">
        <v>8007</v>
      </c>
      <c r="AR457" s="6" t="s">
        <v>1625</v>
      </c>
      <c r="AS457" s="6" t="s">
        <v>1639</v>
      </c>
      <c r="AT457" s="18">
        <v>8008</v>
      </c>
      <c r="AU457" s="6" t="s">
        <v>1625</v>
      </c>
      <c r="AV457" s="6" t="s">
        <v>1693</v>
      </c>
      <c r="AW457" s="18">
        <v>9001</v>
      </c>
      <c r="AX457" s="6" t="s">
        <v>1676</v>
      </c>
      <c r="AY457" s="6" t="s">
        <v>1677</v>
      </c>
      <c r="AZ457" s="18">
        <v>10001</v>
      </c>
      <c r="BA457" s="6" t="s">
        <v>1660</v>
      </c>
      <c r="BB457" s="6" t="s">
        <v>1803</v>
      </c>
      <c r="BC457" s="18">
        <v>10004</v>
      </c>
      <c r="BD457" s="6" t="s">
        <v>1660</v>
      </c>
      <c r="BE457" s="6" t="s">
        <v>1661</v>
      </c>
      <c r="BF457" s="18">
        <v>13099</v>
      </c>
      <c r="BG457" s="6" t="s">
        <v>1631</v>
      </c>
      <c r="BH457" s="6" t="s">
        <v>28</v>
      </c>
      <c r="BI457" s="18">
        <v>14001</v>
      </c>
      <c r="BJ457" s="6" t="s">
        <v>1640</v>
      </c>
      <c r="BK457" s="6" t="s">
        <v>1641</v>
      </c>
      <c r="BL457" s="18">
        <v>15004</v>
      </c>
      <c r="BM457" s="6" t="s">
        <v>1610</v>
      </c>
      <c r="BN457" s="6" t="s">
        <v>1652</v>
      </c>
    </row>
    <row r="458" spans="1:66">
      <c r="A458" s="8">
        <v>300001048</v>
      </c>
      <c r="B458" s="9">
        <v>700</v>
      </c>
      <c r="C458" s="10" t="s">
        <v>2194</v>
      </c>
      <c r="D458" s="9" t="s">
        <v>2195</v>
      </c>
      <c r="E458" s="10" t="s">
        <v>2196</v>
      </c>
      <c r="F458" s="19" t="s">
        <v>27</v>
      </c>
      <c r="G458" s="18">
        <v>2001</v>
      </c>
      <c r="H458" s="6" t="s">
        <v>1602</v>
      </c>
      <c r="I458" s="6" t="s">
        <v>1603</v>
      </c>
      <c r="J458" s="6"/>
      <c r="M458" s="6"/>
      <c r="P458" s="6"/>
      <c r="AE458" s="6"/>
      <c r="AH458" s="6"/>
      <c r="AK458" s="6"/>
    </row>
    <row r="459" spans="1:66">
      <c r="A459" s="8">
        <v>300001609</v>
      </c>
      <c r="B459" s="9">
        <v>701</v>
      </c>
      <c r="C459" s="10" t="s">
        <v>2197</v>
      </c>
      <c r="D459" s="9" t="s">
        <v>2198</v>
      </c>
      <c r="E459" s="10" t="s">
        <v>2199</v>
      </c>
      <c r="F459" s="19" t="s">
        <v>27</v>
      </c>
      <c r="G459" s="18">
        <v>4006</v>
      </c>
      <c r="H459" s="6" t="s">
        <v>1626</v>
      </c>
      <c r="I459" s="6" t="s">
        <v>1629</v>
      </c>
      <c r="J459" s="18">
        <v>7099</v>
      </c>
      <c r="K459" s="6" t="s">
        <v>1620</v>
      </c>
      <c r="L459" s="6" t="s">
        <v>28</v>
      </c>
      <c r="M459" s="18">
        <v>11001</v>
      </c>
      <c r="N459" s="6" t="s">
        <v>1630</v>
      </c>
      <c r="O459" s="6" t="s">
        <v>1662</v>
      </c>
      <c r="P459" s="18">
        <v>11002</v>
      </c>
      <c r="Q459" s="6" t="s">
        <v>1630</v>
      </c>
      <c r="R459" s="6" t="s">
        <v>1663</v>
      </c>
      <c r="S459" s="6"/>
      <c r="V459" s="6"/>
      <c r="Y459" s="6"/>
      <c r="AE459" s="6"/>
      <c r="AH459" s="6"/>
      <c r="AK459" s="6"/>
    </row>
    <row r="460" spans="1:66">
      <c r="A460" s="8">
        <v>300002139</v>
      </c>
      <c r="B460" s="9">
        <v>706</v>
      </c>
      <c r="C460" s="10" t="s">
        <v>2200</v>
      </c>
      <c r="D460" s="9" t="s">
        <v>1705</v>
      </c>
      <c r="E460" s="10" t="s">
        <v>2201</v>
      </c>
      <c r="F460" s="19" t="s">
        <v>27</v>
      </c>
      <c r="G460" s="18">
        <v>13001</v>
      </c>
      <c r="H460" s="6" t="s">
        <v>1631</v>
      </c>
      <c r="I460" s="6" t="s">
        <v>1707</v>
      </c>
      <c r="J460" s="6"/>
      <c r="M460" s="6"/>
      <c r="P460" s="6"/>
      <c r="AH460" s="6"/>
      <c r="AK460" s="6"/>
      <c r="AN460" s="6"/>
    </row>
    <row r="461" spans="1:66">
      <c r="A461" s="8">
        <v>300000460</v>
      </c>
      <c r="B461" s="9">
        <v>708</v>
      </c>
      <c r="C461" s="10" t="s">
        <v>884</v>
      </c>
      <c r="D461" s="9" t="s">
        <v>885</v>
      </c>
      <c r="E461" s="10" t="s">
        <v>886</v>
      </c>
      <c r="F461" s="19" t="s">
        <v>39</v>
      </c>
      <c r="G461" s="18">
        <v>1099</v>
      </c>
      <c r="H461" s="6" t="s">
        <v>1615</v>
      </c>
      <c r="I461" s="6" t="s">
        <v>28</v>
      </c>
      <c r="J461" s="18">
        <v>15099</v>
      </c>
      <c r="K461" s="6" t="s">
        <v>1610</v>
      </c>
      <c r="L461" s="6" t="s">
        <v>28</v>
      </c>
      <c r="M461" s="6"/>
      <c r="P461" s="6"/>
      <c r="S461" s="6"/>
      <c r="V461" s="6"/>
      <c r="Y461" s="6"/>
      <c r="AB461" s="6"/>
      <c r="AE461" s="6"/>
      <c r="AH461" s="6"/>
      <c r="AK461" s="6"/>
    </row>
    <row r="462" spans="1:66">
      <c r="A462" s="8">
        <v>300000876</v>
      </c>
      <c r="B462" s="9">
        <v>709</v>
      </c>
      <c r="C462" s="10" t="s">
        <v>2202</v>
      </c>
      <c r="D462" s="9" t="s">
        <v>2203</v>
      </c>
      <c r="E462" s="10" t="s">
        <v>2204</v>
      </c>
      <c r="F462" s="19" t="s">
        <v>83</v>
      </c>
      <c r="G462" s="18">
        <v>12001</v>
      </c>
      <c r="H462" s="6" t="s">
        <v>1669</v>
      </c>
      <c r="I462" s="6" t="s">
        <v>1768</v>
      </c>
      <c r="J462" s="18">
        <v>12099</v>
      </c>
      <c r="K462" s="6" t="s">
        <v>1669</v>
      </c>
      <c r="L462" s="6" t="s">
        <v>28</v>
      </c>
      <c r="M462" s="6"/>
      <c r="P462" s="6"/>
      <c r="S462" s="6"/>
      <c r="AB462" s="6"/>
      <c r="AE462" s="6"/>
      <c r="AH462" s="6"/>
    </row>
    <row r="463" spans="1:66">
      <c r="A463" s="8">
        <v>300001865</v>
      </c>
      <c r="B463" s="9">
        <v>710</v>
      </c>
      <c r="C463" s="10" t="s">
        <v>2205</v>
      </c>
      <c r="D463" s="9" t="s">
        <v>2206</v>
      </c>
      <c r="E463" s="10" t="s">
        <v>2207</v>
      </c>
      <c r="F463" s="19" t="s">
        <v>27</v>
      </c>
      <c r="G463" s="18">
        <v>13003</v>
      </c>
      <c r="H463" s="6" t="s">
        <v>1631</v>
      </c>
      <c r="I463" s="6" t="s">
        <v>1632</v>
      </c>
      <c r="J463" s="6"/>
      <c r="M463" s="6"/>
      <c r="P463" s="6"/>
      <c r="AB463" s="6"/>
      <c r="AE463" s="6"/>
      <c r="AH463" s="6"/>
    </row>
    <row r="464" spans="1:66">
      <c r="A464" s="8">
        <v>300002880</v>
      </c>
      <c r="B464" s="9">
        <v>711</v>
      </c>
      <c r="C464" s="10" t="s">
        <v>887</v>
      </c>
      <c r="D464" s="9" t="s">
        <v>888</v>
      </c>
      <c r="E464" s="10" t="s">
        <v>889</v>
      </c>
      <c r="F464" s="19" t="s">
        <v>27</v>
      </c>
      <c r="G464" s="18">
        <v>3002</v>
      </c>
      <c r="H464" s="6" t="s">
        <v>1652</v>
      </c>
      <c r="I464" s="6" t="s">
        <v>1786</v>
      </c>
      <c r="J464" s="18">
        <v>5099</v>
      </c>
      <c r="K464" s="6" t="s">
        <v>1671</v>
      </c>
      <c r="L464" s="6" t="s">
        <v>28</v>
      </c>
      <c r="M464" s="18">
        <v>7004</v>
      </c>
      <c r="N464" s="6" t="s">
        <v>1620</v>
      </c>
      <c r="O464" s="6" t="s">
        <v>1711</v>
      </c>
      <c r="P464" s="18">
        <v>7005</v>
      </c>
      <c r="Q464" s="6" t="s">
        <v>1620</v>
      </c>
      <c r="R464" s="6" t="s">
        <v>1623</v>
      </c>
      <c r="S464" s="18">
        <v>8008</v>
      </c>
      <c r="T464" s="6" t="s">
        <v>1625</v>
      </c>
      <c r="U464" s="6" t="s">
        <v>1693</v>
      </c>
      <c r="V464" s="6"/>
      <c r="Y464" s="6"/>
      <c r="AB464" s="6"/>
    </row>
    <row r="465" spans="1:64">
      <c r="A465" s="8">
        <v>300002715</v>
      </c>
      <c r="B465" s="9">
        <v>712</v>
      </c>
      <c r="C465" s="10" t="s">
        <v>890</v>
      </c>
      <c r="D465" s="9" t="s">
        <v>891</v>
      </c>
      <c r="E465" s="10" t="s">
        <v>892</v>
      </c>
      <c r="F465" s="19" t="s">
        <v>39</v>
      </c>
      <c r="G465" s="18">
        <v>4005</v>
      </c>
      <c r="H465" s="6" t="s">
        <v>1626</v>
      </c>
      <c r="I465" s="6" t="s">
        <v>1644</v>
      </c>
      <c r="J465" s="18">
        <v>6001</v>
      </c>
      <c r="K465" s="6" t="s">
        <v>1656</v>
      </c>
      <c r="L465" s="6" t="s">
        <v>1657</v>
      </c>
      <c r="M465" s="18">
        <v>6002</v>
      </c>
      <c r="N465" s="6" t="s">
        <v>1656</v>
      </c>
      <c r="O465" s="6" t="s">
        <v>1658</v>
      </c>
      <c r="P465" s="18">
        <v>15002</v>
      </c>
      <c r="Q465" s="6" t="s">
        <v>1610</v>
      </c>
      <c r="R465" s="6" t="s">
        <v>1602</v>
      </c>
      <c r="S465" s="6"/>
      <c r="V465" s="6"/>
      <c r="Y465" s="6"/>
    </row>
    <row r="466" spans="1:64">
      <c r="A466" s="8">
        <v>300002641</v>
      </c>
      <c r="B466" s="9">
        <v>713</v>
      </c>
      <c r="C466" s="10" t="s">
        <v>2208</v>
      </c>
      <c r="D466" s="9" t="s">
        <v>2209</v>
      </c>
      <c r="E466" s="10" t="s">
        <v>2210</v>
      </c>
      <c r="F466" s="19" t="s">
        <v>35</v>
      </c>
      <c r="G466" s="18">
        <v>3001</v>
      </c>
      <c r="H466" s="6" t="s">
        <v>1652</v>
      </c>
      <c r="I466" s="6" t="s">
        <v>1699</v>
      </c>
      <c r="J466" s="18">
        <v>3002</v>
      </c>
      <c r="K466" s="6" t="s">
        <v>1652</v>
      </c>
      <c r="L466" s="6" t="s">
        <v>1786</v>
      </c>
      <c r="M466" s="6"/>
      <c r="P466" s="6"/>
      <c r="S466" s="6"/>
      <c r="Y466" s="6"/>
      <c r="AB466" s="6"/>
      <c r="AE466" s="6"/>
    </row>
    <row r="467" spans="1:64">
      <c r="A467" s="8">
        <v>300001265</v>
      </c>
      <c r="B467" s="9">
        <v>714</v>
      </c>
      <c r="C467" s="10" t="s">
        <v>2211</v>
      </c>
      <c r="D467" s="9" t="s">
        <v>2212</v>
      </c>
      <c r="E467" s="10" t="s">
        <v>2213</v>
      </c>
      <c r="F467" s="19" t="s">
        <v>35</v>
      </c>
      <c r="G467" s="18">
        <v>3001</v>
      </c>
      <c r="H467" s="6" t="s">
        <v>1652</v>
      </c>
      <c r="I467" s="6" t="s">
        <v>1699</v>
      </c>
      <c r="J467" s="18">
        <v>3002</v>
      </c>
      <c r="K467" s="6" t="s">
        <v>1652</v>
      </c>
      <c r="L467" s="6" t="s">
        <v>1786</v>
      </c>
      <c r="M467" s="18">
        <v>3004</v>
      </c>
      <c r="N467" s="6" t="s">
        <v>1652</v>
      </c>
      <c r="O467" s="6" t="s">
        <v>1653</v>
      </c>
      <c r="P467" s="18">
        <v>3005</v>
      </c>
      <c r="Q467" s="6" t="s">
        <v>1652</v>
      </c>
      <c r="R467" s="6" t="s">
        <v>1726</v>
      </c>
      <c r="S467" s="18">
        <v>3013</v>
      </c>
      <c r="T467" s="6" t="s">
        <v>1652</v>
      </c>
      <c r="U467" s="6" t="s">
        <v>1840</v>
      </c>
      <c r="V467" s="18">
        <v>3099</v>
      </c>
      <c r="W467" s="6" t="s">
        <v>1652</v>
      </c>
      <c r="X467" s="6" t="s">
        <v>28</v>
      </c>
      <c r="Y467" s="18">
        <v>6099</v>
      </c>
      <c r="Z467" s="6" t="s">
        <v>1656</v>
      </c>
      <c r="AA467" s="6" t="s">
        <v>28</v>
      </c>
      <c r="AB467" s="18">
        <v>10001</v>
      </c>
      <c r="AC467" s="6" t="s">
        <v>1660</v>
      </c>
      <c r="AD467" s="6" t="s">
        <v>1803</v>
      </c>
      <c r="AE467" s="18">
        <v>10005</v>
      </c>
      <c r="AF467" s="6" t="s">
        <v>1660</v>
      </c>
      <c r="AG467" s="6" t="s">
        <v>1679</v>
      </c>
      <c r="AH467" s="18">
        <v>15004</v>
      </c>
      <c r="AI467" s="6" t="s">
        <v>1610</v>
      </c>
      <c r="AJ467" s="6" t="s">
        <v>1652</v>
      </c>
      <c r="AK467" s="6"/>
      <c r="AN467" s="6"/>
      <c r="AQ467" s="6"/>
    </row>
    <row r="468" spans="1:64">
      <c r="A468" s="8">
        <v>300002283</v>
      </c>
      <c r="B468" s="9">
        <v>714</v>
      </c>
      <c r="C468" s="10" t="s">
        <v>2211</v>
      </c>
      <c r="D468" s="9" t="s">
        <v>2212</v>
      </c>
      <c r="E468" s="10" t="s">
        <v>2214</v>
      </c>
      <c r="F468" s="19" t="s">
        <v>35</v>
      </c>
      <c r="G468" s="18">
        <v>10001</v>
      </c>
      <c r="H468" s="6" t="s">
        <v>1660</v>
      </c>
      <c r="I468" s="6" t="s">
        <v>1803</v>
      </c>
      <c r="J468" s="6"/>
      <c r="M468" s="6"/>
      <c r="P468" s="6"/>
      <c r="V468" s="6"/>
      <c r="Y468" s="6"/>
      <c r="AB468" s="6"/>
    </row>
    <row r="469" spans="1:64">
      <c r="A469" s="8">
        <v>300002831</v>
      </c>
      <c r="B469" s="9">
        <v>715</v>
      </c>
      <c r="C469" s="10" t="s">
        <v>893</v>
      </c>
      <c r="D469" s="9" t="s">
        <v>894</v>
      </c>
      <c r="E469" s="10" t="s">
        <v>895</v>
      </c>
      <c r="F469" s="19" t="s">
        <v>39</v>
      </c>
      <c r="G469" s="18">
        <v>2002</v>
      </c>
      <c r="H469" s="6" t="s">
        <v>1602</v>
      </c>
      <c r="I469" s="6" t="s">
        <v>1604</v>
      </c>
      <c r="J469" s="18">
        <v>2006</v>
      </c>
      <c r="K469" s="6" t="s">
        <v>1602</v>
      </c>
      <c r="L469" s="6" t="s">
        <v>1607</v>
      </c>
      <c r="M469" s="18">
        <v>4003</v>
      </c>
      <c r="N469" s="6" t="s">
        <v>1626</v>
      </c>
      <c r="O469" s="6" t="s">
        <v>1627</v>
      </c>
      <c r="P469" s="6"/>
      <c r="S469" s="6"/>
      <c r="V469" s="6"/>
      <c r="Y469" s="6"/>
    </row>
    <row r="470" spans="1:64">
      <c r="A470" s="8">
        <v>300002635</v>
      </c>
      <c r="B470" s="9">
        <v>716</v>
      </c>
      <c r="C470" s="10" t="s">
        <v>2215</v>
      </c>
      <c r="D470" s="9" t="s">
        <v>2216</v>
      </c>
      <c r="E470" s="10" t="s">
        <v>2217</v>
      </c>
      <c r="F470" s="19" t="s">
        <v>39</v>
      </c>
      <c r="G470" s="18">
        <v>10004</v>
      </c>
      <c r="H470" s="6" t="s">
        <v>1660</v>
      </c>
      <c r="I470" s="6" t="s">
        <v>1661</v>
      </c>
      <c r="J470" s="6"/>
      <c r="M470" s="6"/>
      <c r="P470" s="6"/>
    </row>
    <row r="471" spans="1:64">
      <c r="A471" s="8">
        <v>300000837</v>
      </c>
      <c r="B471" s="9">
        <v>717</v>
      </c>
      <c r="C471" s="10" t="s">
        <v>896</v>
      </c>
      <c r="D471" s="9" t="s">
        <v>148</v>
      </c>
      <c r="E471" s="10" t="s">
        <v>897</v>
      </c>
      <c r="F471" s="19" t="s">
        <v>39</v>
      </c>
      <c r="G471" s="18">
        <v>2002</v>
      </c>
      <c r="H471" s="6" t="s">
        <v>1602</v>
      </c>
      <c r="I471" s="6" t="s">
        <v>1604</v>
      </c>
      <c r="J471" s="18">
        <v>2005</v>
      </c>
      <c r="K471" s="6" t="s">
        <v>1602</v>
      </c>
      <c r="L471" s="6" t="s">
        <v>1606</v>
      </c>
      <c r="M471" s="18">
        <v>2006</v>
      </c>
      <c r="N471" s="6" t="s">
        <v>1602</v>
      </c>
      <c r="O471" s="6" t="s">
        <v>1607</v>
      </c>
      <c r="P471" s="18">
        <v>2007</v>
      </c>
      <c r="Q471" s="6" t="s">
        <v>1602</v>
      </c>
      <c r="R471" s="6" t="s">
        <v>1608</v>
      </c>
      <c r="S471" s="6"/>
      <c r="V471" s="6"/>
      <c r="Y471" s="6"/>
    </row>
    <row r="472" spans="1:64">
      <c r="A472" s="8">
        <v>300000408</v>
      </c>
      <c r="B472" s="9">
        <v>718</v>
      </c>
      <c r="C472" s="10" t="s">
        <v>898</v>
      </c>
      <c r="D472" s="9" t="s">
        <v>899</v>
      </c>
      <c r="E472" s="10" t="s">
        <v>900</v>
      </c>
      <c r="F472" s="19" t="s">
        <v>39</v>
      </c>
      <c r="G472" s="18">
        <v>15001</v>
      </c>
      <c r="H472" s="6" t="s">
        <v>1610</v>
      </c>
      <c r="I472" s="6" t="s">
        <v>1688</v>
      </c>
      <c r="J472" s="18">
        <v>15002</v>
      </c>
      <c r="K472" s="6" t="s">
        <v>1610</v>
      </c>
      <c r="L472" s="6" t="s">
        <v>1602</v>
      </c>
      <c r="M472" s="18">
        <v>15003</v>
      </c>
      <c r="N472" s="6" t="s">
        <v>1610</v>
      </c>
      <c r="O472" s="6" t="s">
        <v>1611</v>
      </c>
      <c r="P472" s="18">
        <v>15004</v>
      </c>
      <c r="Q472" s="6" t="s">
        <v>1610</v>
      </c>
      <c r="R472" s="6" t="s">
        <v>1652</v>
      </c>
      <c r="S472" s="18">
        <v>15005</v>
      </c>
      <c r="T472" s="6" t="s">
        <v>1610</v>
      </c>
      <c r="U472" s="6" t="s">
        <v>1626</v>
      </c>
      <c r="V472" s="18">
        <v>15099</v>
      </c>
      <c r="W472" s="6" t="s">
        <v>1610</v>
      </c>
      <c r="X472" s="6" t="s">
        <v>28</v>
      </c>
      <c r="Y472" s="18">
        <v>99003</v>
      </c>
      <c r="Z472" s="6" t="s">
        <v>28</v>
      </c>
      <c r="AA472" s="6" t="s">
        <v>1643</v>
      </c>
      <c r="AB472" s="6"/>
      <c r="AE472" s="6"/>
      <c r="AH472" s="6"/>
    </row>
    <row r="473" spans="1:64">
      <c r="A473" s="8">
        <v>300002292</v>
      </c>
      <c r="B473" s="9">
        <v>719</v>
      </c>
      <c r="C473" s="10" t="s">
        <v>901</v>
      </c>
      <c r="D473" s="9" t="s">
        <v>902</v>
      </c>
      <c r="E473" s="10" t="s">
        <v>903</v>
      </c>
      <c r="F473" s="19" t="s">
        <v>39</v>
      </c>
      <c r="G473" s="18">
        <v>11099</v>
      </c>
      <c r="H473" s="6" t="s">
        <v>1630</v>
      </c>
      <c r="I473" s="6" t="s">
        <v>28</v>
      </c>
      <c r="J473" s="18">
        <v>99001</v>
      </c>
      <c r="K473" s="6" t="s">
        <v>28</v>
      </c>
      <c r="L473" s="6" t="s">
        <v>1635</v>
      </c>
      <c r="M473" s="6"/>
      <c r="P473" s="6"/>
      <c r="S473" s="6"/>
      <c r="AB473" s="6"/>
      <c r="AE473" s="6"/>
      <c r="AH473" s="6"/>
    </row>
    <row r="474" spans="1:64">
      <c r="A474" s="8">
        <v>300000439</v>
      </c>
      <c r="B474" s="9">
        <v>721</v>
      </c>
      <c r="C474" s="10" t="s">
        <v>904</v>
      </c>
      <c r="D474" s="9" t="s">
        <v>905</v>
      </c>
      <c r="E474" s="10" t="s">
        <v>906</v>
      </c>
      <c r="F474" s="19" t="s">
        <v>35</v>
      </c>
      <c r="G474" s="18">
        <v>1001</v>
      </c>
      <c r="H474" s="6" t="s">
        <v>1615</v>
      </c>
      <c r="I474" s="6" t="s">
        <v>1688</v>
      </c>
      <c r="J474" s="18">
        <v>2006</v>
      </c>
      <c r="K474" s="6" t="s">
        <v>1602</v>
      </c>
      <c r="L474" s="6" t="s">
        <v>1607</v>
      </c>
      <c r="M474" s="18">
        <v>2007</v>
      </c>
      <c r="N474" s="6" t="s">
        <v>1602</v>
      </c>
      <c r="O474" s="6" t="s">
        <v>1608</v>
      </c>
      <c r="P474" s="18">
        <v>2008</v>
      </c>
      <c r="Q474" s="6" t="s">
        <v>1602</v>
      </c>
      <c r="R474" s="6" t="s">
        <v>1609</v>
      </c>
      <c r="S474" s="6"/>
      <c r="V474" s="6"/>
      <c r="Y474" s="6"/>
    </row>
    <row r="475" spans="1:64">
      <c r="A475" s="8">
        <v>300002506</v>
      </c>
      <c r="B475" s="9">
        <v>722</v>
      </c>
      <c r="C475" s="10" t="s">
        <v>907</v>
      </c>
      <c r="D475" s="9" t="s">
        <v>448</v>
      </c>
      <c r="E475" s="10" t="s">
        <v>908</v>
      </c>
      <c r="F475" s="19" t="s">
        <v>39</v>
      </c>
      <c r="G475" s="18">
        <v>4099</v>
      </c>
      <c r="H475" s="6" t="s">
        <v>1626</v>
      </c>
      <c r="I475" s="6" t="s">
        <v>28</v>
      </c>
      <c r="J475" s="6"/>
      <c r="M475" s="6"/>
      <c r="P475" s="6"/>
      <c r="S475" s="6"/>
      <c r="V475" s="6"/>
      <c r="BC475" s="6"/>
      <c r="BF475" s="6"/>
      <c r="BI475" s="6"/>
    </row>
    <row r="476" spans="1:64">
      <c r="A476" s="8">
        <v>300000861</v>
      </c>
      <c r="B476" s="9">
        <v>724</v>
      </c>
      <c r="C476" s="10" t="s">
        <v>2218</v>
      </c>
      <c r="D476" s="9" t="s">
        <v>2219</v>
      </c>
      <c r="E476" s="10" t="s">
        <v>2220</v>
      </c>
      <c r="F476" s="19" t="s">
        <v>27</v>
      </c>
      <c r="G476" s="18">
        <v>4004</v>
      </c>
      <c r="H476" s="6" t="s">
        <v>1626</v>
      </c>
      <c r="I476" s="6" t="s">
        <v>1628</v>
      </c>
      <c r="J476" s="18">
        <v>4006</v>
      </c>
      <c r="K476" s="6" t="s">
        <v>1626</v>
      </c>
      <c r="L476" s="6" t="s">
        <v>1629</v>
      </c>
      <c r="M476" s="18">
        <v>5008</v>
      </c>
      <c r="N476" s="6" t="s">
        <v>1671</v>
      </c>
      <c r="O476" s="6" t="s">
        <v>1864</v>
      </c>
      <c r="P476" s="18">
        <v>6002</v>
      </c>
      <c r="Q476" s="6" t="s">
        <v>1656</v>
      </c>
      <c r="R476" s="6" t="s">
        <v>1658</v>
      </c>
      <c r="S476" s="18">
        <v>12001</v>
      </c>
      <c r="T476" s="6" t="s">
        <v>1669</v>
      </c>
      <c r="U476" s="6" t="s">
        <v>1768</v>
      </c>
      <c r="V476" s="18">
        <v>12002</v>
      </c>
      <c r="W476" s="6" t="s">
        <v>1669</v>
      </c>
      <c r="X476" s="6" t="s">
        <v>1670</v>
      </c>
      <c r="Y476" s="18">
        <v>12099</v>
      </c>
      <c r="Z476" s="6" t="s">
        <v>1669</v>
      </c>
      <c r="AA476" s="6" t="s">
        <v>28</v>
      </c>
      <c r="AB476" s="6"/>
      <c r="AE476" s="6"/>
      <c r="AH476" s="6"/>
      <c r="AK476" s="6"/>
      <c r="AN476" s="6"/>
      <c r="AQ476" s="6"/>
    </row>
    <row r="477" spans="1:64">
      <c r="A477" s="8">
        <v>300002216</v>
      </c>
      <c r="B477" s="9">
        <v>725</v>
      </c>
      <c r="C477" s="10" t="s">
        <v>909</v>
      </c>
      <c r="D477" s="9" t="s">
        <v>910</v>
      </c>
      <c r="E477" s="10" t="s">
        <v>911</v>
      </c>
      <c r="F477" s="19" t="s">
        <v>39</v>
      </c>
      <c r="G477" s="18">
        <v>99003</v>
      </c>
      <c r="H477" s="6" t="s">
        <v>28</v>
      </c>
      <c r="I477" s="6" t="s">
        <v>1643</v>
      </c>
      <c r="J477" s="6"/>
      <c r="M477" s="6"/>
      <c r="P477" s="6"/>
      <c r="BF477" s="6"/>
      <c r="BI477" s="6"/>
      <c r="BL477" s="6"/>
    </row>
    <row r="478" spans="1:64">
      <c r="A478" s="8">
        <v>300000872</v>
      </c>
      <c r="B478" s="9">
        <v>726</v>
      </c>
      <c r="C478" s="10" t="s">
        <v>2221</v>
      </c>
      <c r="D478" s="9" t="s">
        <v>103</v>
      </c>
      <c r="E478" s="10" t="s">
        <v>2222</v>
      </c>
      <c r="F478" s="19" t="s">
        <v>35</v>
      </c>
      <c r="G478" s="18">
        <v>4006</v>
      </c>
      <c r="H478" s="6" t="s">
        <v>1626</v>
      </c>
      <c r="I478" s="6" t="s">
        <v>1629</v>
      </c>
      <c r="J478" s="18">
        <v>4099</v>
      </c>
      <c r="K478" s="6" t="s">
        <v>1626</v>
      </c>
      <c r="L478" s="6" t="s">
        <v>28</v>
      </c>
      <c r="M478" s="18">
        <v>12001</v>
      </c>
      <c r="N478" s="6" t="s">
        <v>1669</v>
      </c>
      <c r="O478" s="6" t="s">
        <v>1768</v>
      </c>
      <c r="P478" s="18">
        <v>12002</v>
      </c>
      <c r="Q478" s="6" t="s">
        <v>1669</v>
      </c>
      <c r="R478" s="6" t="s">
        <v>1670</v>
      </c>
      <c r="S478" s="6"/>
      <c r="V478" s="6"/>
      <c r="Y478" s="6"/>
      <c r="AH478" s="6"/>
      <c r="AK478" s="6"/>
      <c r="AN478" s="6"/>
    </row>
    <row r="479" spans="1:64">
      <c r="A479" s="8">
        <v>300002363</v>
      </c>
      <c r="B479" s="9">
        <v>726</v>
      </c>
      <c r="C479" s="10" t="s">
        <v>2221</v>
      </c>
      <c r="D479" s="9" t="s">
        <v>2223</v>
      </c>
      <c r="E479" s="10" t="s">
        <v>2224</v>
      </c>
      <c r="F479" s="19" t="s">
        <v>35</v>
      </c>
      <c r="G479" s="18">
        <v>4006</v>
      </c>
      <c r="H479" s="6" t="s">
        <v>1626</v>
      </c>
      <c r="I479" s="6" t="s">
        <v>1629</v>
      </c>
      <c r="J479" s="18">
        <v>4099</v>
      </c>
      <c r="K479" s="6" t="s">
        <v>1626</v>
      </c>
      <c r="L479" s="6" t="s">
        <v>28</v>
      </c>
      <c r="M479" s="18">
        <v>12001</v>
      </c>
      <c r="N479" s="6" t="s">
        <v>1669</v>
      </c>
      <c r="O479" s="6" t="s">
        <v>1768</v>
      </c>
      <c r="P479" s="18">
        <v>12002</v>
      </c>
      <c r="Q479" s="6" t="s">
        <v>1669</v>
      </c>
      <c r="R479" s="6" t="s">
        <v>1670</v>
      </c>
      <c r="S479" s="6"/>
      <c r="V479" s="6"/>
      <c r="Y479" s="6"/>
      <c r="AB479" s="6"/>
      <c r="AE479" s="6"/>
    </row>
    <row r="480" spans="1:64">
      <c r="A480" s="8">
        <v>300002544</v>
      </c>
      <c r="B480" s="9">
        <v>728</v>
      </c>
      <c r="C480" s="10" t="s">
        <v>912</v>
      </c>
      <c r="D480" s="9" t="s">
        <v>2225</v>
      </c>
      <c r="E480" s="10" t="s">
        <v>913</v>
      </c>
      <c r="F480" s="19" t="s">
        <v>39</v>
      </c>
      <c r="G480" s="18">
        <v>1004</v>
      </c>
      <c r="H480" s="6" t="s">
        <v>1615</v>
      </c>
      <c r="I480" s="6" t="s">
        <v>1617</v>
      </c>
      <c r="J480" s="18">
        <v>2003</v>
      </c>
      <c r="K480" s="6" t="s">
        <v>1602</v>
      </c>
      <c r="L480" s="6" t="s">
        <v>1619</v>
      </c>
      <c r="M480" s="18">
        <v>7001</v>
      </c>
      <c r="N480" s="6" t="s">
        <v>1620</v>
      </c>
      <c r="O480" s="6" t="s">
        <v>1621</v>
      </c>
      <c r="P480" s="18">
        <v>7002</v>
      </c>
      <c r="Q480" s="6" t="s">
        <v>1620</v>
      </c>
      <c r="R480" s="6" t="s">
        <v>1622</v>
      </c>
      <c r="S480" s="18">
        <v>7005</v>
      </c>
      <c r="T480" s="6" t="s">
        <v>1620</v>
      </c>
      <c r="U480" s="6" t="s">
        <v>1623</v>
      </c>
      <c r="V480" s="6"/>
      <c r="Y480" s="6"/>
      <c r="AB480" s="6"/>
    </row>
    <row r="481" spans="1:55">
      <c r="A481" s="8">
        <v>300002012</v>
      </c>
      <c r="B481" s="9">
        <v>729</v>
      </c>
      <c r="C481" s="10" t="s">
        <v>2226</v>
      </c>
      <c r="D481" s="9" t="s">
        <v>2227</v>
      </c>
      <c r="E481" s="10" t="s">
        <v>2228</v>
      </c>
      <c r="F481" s="19" t="s">
        <v>39</v>
      </c>
      <c r="G481" s="18">
        <v>15001</v>
      </c>
      <c r="H481" s="6" t="s">
        <v>1610</v>
      </c>
      <c r="I481" s="6" t="s">
        <v>1688</v>
      </c>
      <c r="J481" s="18">
        <v>15002</v>
      </c>
      <c r="K481" s="6" t="s">
        <v>1610</v>
      </c>
      <c r="L481" s="6" t="s">
        <v>1602</v>
      </c>
      <c r="M481" s="18">
        <v>15003</v>
      </c>
      <c r="N481" s="6" t="s">
        <v>1610</v>
      </c>
      <c r="O481" s="6" t="s">
        <v>1611</v>
      </c>
      <c r="P481" s="18">
        <v>15004</v>
      </c>
      <c r="Q481" s="6" t="s">
        <v>1610</v>
      </c>
      <c r="R481" s="6" t="s">
        <v>1652</v>
      </c>
      <c r="S481" s="18">
        <v>15005</v>
      </c>
      <c r="T481" s="6" t="s">
        <v>1610</v>
      </c>
      <c r="U481" s="6" t="s">
        <v>1626</v>
      </c>
      <c r="V481" s="6"/>
      <c r="Y481" s="6"/>
      <c r="AB481" s="6"/>
    </row>
    <row r="482" spans="1:55">
      <c r="A482" s="8">
        <v>300002258</v>
      </c>
      <c r="B482" s="9">
        <v>731</v>
      </c>
      <c r="C482" s="10" t="s">
        <v>2229</v>
      </c>
      <c r="D482" s="9" t="s">
        <v>2230</v>
      </c>
      <c r="E482" s="10" t="s">
        <v>2231</v>
      </c>
      <c r="F482" s="19" t="s">
        <v>35</v>
      </c>
      <c r="G482" s="18">
        <v>6003</v>
      </c>
      <c r="H482" s="6" t="s">
        <v>1656</v>
      </c>
      <c r="I482" s="6" t="s">
        <v>1659</v>
      </c>
      <c r="J482" s="18">
        <v>11003</v>
      </c>
      <c r="K482" s="6" t="s">
        <v>1630</v>
      </c>
      <c r="L482" s="6" t="s">
        <v>1664</v>
      </c>
      <c r="M482" s="18">
        <v>11099</v>
      </c>
      <c r="N482" s="6" t="s">
        <v>1630</v>
      </c>
      <c r="O482" s="6" t="s">
        <v>28</v>
      </c>
      <c r="P482" s="6"/>
      <c r="S482" s="6"/>
      <c r="V482" s="6"/>
    </row>
    <row r="483" spans="1:55">
      <c r="A483" s="8">
        <v>300001994</v>
      </c>
      <c r="B483" s="9">
        <v>732</v>
      </c>
      <c r="C483" s="10" t="s">
        <v>914</v>
      </c>
      <c r="D483" s="9" t="s">
        <v>2232</v>
      </c>
      <c r="E483" s="10" t="s">
        <v>915</v>
      </c>
      <c r="F483" s="19" t="s">
        <v>35</v>
      </c>
      <c r="G483" s="18">
        <v>15003</v>
      </c>
      <c r="H483" s="6" t="s">
        <v>1610</v>
      </c>
      <c r="I483" s="6" t="s">
        <v>1611</v>
      </c>
      <c r="J483" s="6"/>
      <c r="M483" s="6"/>
      <c r="P483" s="6"/>
      <c r="S483" s="6"/>
      <c r="V483" s="6"/>
      <c r="Y483" s="6"/>
    </row>
    <row r="484" spans="1:55">
      <c r="A484" s="8">
        <v>300002781</v>
      </c>
      <c r="B484" s="9">
        <v>733</v>
      </c>
      <c r="C484" s="10" t="s">
        <v>916</v>
      </c>
      <c r="D484" s="9" t="s">
        <v>917</v>
      </c>
      <c r="E484" s="10" t="s">
        <v>918</v>
      </c>
      <c r="F484" s="19" t="s">
        <v>35</v>
      </c>
      <c r="G484" s="18">
        <v>2002</v>
      </c>
      <c r="H484" s="6" t="s">
        <v>1602</v>
      </c>
      <c r="I484" s="6" t="s">
        <v>1604</v>
      </c>
      <c r="J484" s="18">
        <v>2007</v>
      </c>
      <c r="K484" s="6" t="s">
        <v>1602</v>
      </c>
      <c r="L484" s="6" t="s">
        <v>1608</v>
      </c>
      <c r="M484" s="18">
        <v>6099</v>
      </c>
      <c r="N484" s="6" t="s">
        <v>1656</v>
      </c>
      <c r="O484" s="6" t="s">
        <v>28</v>
      </c>
      <c r="P484" s="18">
        <v>7001</v>
      </c>
      <c r="Q484" s="6" t="s">
        <v>1620</v>
      </c>
      <c r="R484" s="6" t="s">
        <v>1621</v>
      </c>
      <c r="S484" s="18">
        <v>7002</v>
      </c>
      <c r="T484" s="6" t="s">
        <v>1620</v>
      </c>
      <c r="U484" s="6" t="s">
        <v>1622</v>
      </c>
      <c r="V484" s="18">
        <v>7005</v>
      </c>
      <c r="W484" s="6" t="s">
        <v>1620</v>
      </c>
      <c r="X484" s="6" t="s">
        <v>1623</v>
      </c>
      <c r="Y484" s="18">
        <v>7099</v>
      </c>
      <c r="Z484" s="6" t="s">
        <v>1620</v>
      </c>
      <c r="AA484" s="6" t="s">
        <v>28</v>
      </c>
      <c r="AB484" s="18">
        <v>10001</v>
      </c>
      <c r="AC484" s="6" t="s">
        <v>1660</v>
      </c>
      <c r="AD484" s="6" t="s">
        <v>1803</v>
      </c>
      <c r="AE484" s="18">
        <v>10099</v>
      </c>
      <c r="AF484" s="6" t="s">
        <v>1660</v>
      </c>
      <c r="AG484" s="6" t="s">
        <v>28</v>
      </c>
      <c r="AH484" s="18">
        <v>14001</v>
      </c>
      <c r="AI484" s="6" t="s">
        <v>1640</v>
      </c>
      <c r="AJ484" s="6" t="s">
        <v>1641</v>
      </c>
      <c r="AK484" s="18">
        <v>14002</v>
      </c>
      <c r="AL484" s="6" t="s">
        <v>1640</v>
      </c>
      <c r="AM484" s="6" t="s">
        <v>1804</v>
      </c>
      <c r="AN484" s="18">
        <v>14099</v>
      </c>
      <c r="AO484" s="6" t="s">
        <v>1640</v>
      </c>
      <c r="AP484" s="6" t="s">
        <v>28</v>
      </c>
      <c r="AQ484" s="18">
        <v>15003</v>
      </c>
      <c r="AR484" s="6" t="s">
        <v>1610</v>
      </c>
      <c r="AS484" s="6" t="s">
        <v>1611</v>
      </c>
      <c r="AT484" s="18">
        <v>15099</v>
      </c>
      <c r="AU484" s="6" t="s">
        <v>1610</v>
      </c>
      <c r="AV484" s="6" t="s">
        <v>28</v>
      </c>
      <c r="AW484" s="6"/>
      <c r="AZ484" s="6"/>
      <c r="BC484" s="6"/>
    </row>
    <row r="485" spans="1:55">
      <c r="A485" s="8">
        <v>300002698</v>
      </c>
      <c r="B485" s="9">
        <v>734</v>
      </c>
      <c r="C485" s="10" t="s">
        <v>919</v>
      </c>
      <c r="D485" s="9" t="s">
        <v>920</v>
      </c>
      <c r="E485" s="10" t="s">
        <v>921</v>
      </c>
      <c r="F485" s="19" t="s">
        <v>27</v>
      </c>
      <c r="G485" s="18">
        <v>15006</v>
      </c>
      <c r="H485" s="6" t="s">
        <v>1610</v>
      </c>
      <c r="I485" s="6" t="s">
        <v>1671</v>
      </c>
      <c r="J485" s="6"/>
      <c r="M485" s="6"/>
      <c r="P485" s="6"/>
      <c r="S485" s="6"/>
      <c r="V485" s="6"/>
    </row>
    <row r="486" spans="1:55">
      <c r="A486" s="8">
        <v>300002548</v>
      </c>
      <c r="B486" s="9">
        <v>735</v>
      </c>
      <c r="C486" s="10" t="s">
        <v>922</v>
      </c>
      <c r="D486" s="9" t="s">
        <v>923</v>
      </c>
      <c r="E486" s="10" t="s">
        <v>924</v>
      </c>
      <c r="F486" s="19" t="s">
        <v>27</v>
      </c>
      <c r="G486" s="18">
        <v>15006</v>
      </c>
      <c r="H486" s="6" t="s">
        <v>1610</v>
      </c>
      <c r="I486" s="6" t="s">
        <v>1671</v>
      </c>
      <c r="J486" s="6"/>
      <c r="M486" s="6"/>
      <c r="P486" s="6"/>
      <c r="S486" s="6"/>
      <c r="V486" s="6"/>
    </row>
    <row r="487" spans="1:55">
      <c r="A487" s="8">
        <v>300002764</v>
      </c>
      <c r="B487" s="9">
        <v>738</v>
      </c>
      <c r="C487" s="10" t="s">
        <v>2233</v>
      </c>
      <c r="D487" s="9" t="s">
        <v>2234</v>
      </c>
      <c r="E487" s="10" t="s">
        <v>2235</v>
      </c>
      <c r="F487" s="19" t="s">
        <v>27</v>
      </c>
      <c r="G487" s="18">
        <v>2001</v>
      </c>
      <c r="H487" s="6" t="s">
        <v>1602</v>
      </c>
      <c r="I487" s="6" t="s">
        <v>1603</v>
      </c>
      <c r="J487" s="18">
        <v>2002</v>
      </c>
      <c r="K487" s="6" t="s">
        <v>1602</v>
      </c>
      <c r="L487" s="6" t="s">
        <v>1604</v>
      </c>
      <c r="M487" s="6"/>
      <c r="P487" s="6"/>
      <c r="S487" s="6"/>
      <c r="V487" s="6"/>
      <c r="Y487" s="6"/>
    </row>
    <row r="488" spans="1:55">
      <c r="A488" s="8">
        <v>300000258</v>
      </c>
      <c r="B488" s="9">
        <v>739</v>
      </c>
      <c r="C488" s="10" t="s">
        <v>925</v>
      </c>
      <c r="D488" s="9" t="s">
        <v>926</v>
      </c>
      <c r="E488" s="10" t="s">
        <v>927</v>
      </c>
      <c r="F488" s="19" t="s">
        <v>27</v>
      </c>
      <c r="G488" s="18">
        <v>2001</v>
      </c>
      <c r="H488" s="6" t="s">
        <v>1602</v>
      </c>
      <c r="I488" s="6" t="s">
        <v>1603</v>
      </c>
      <c r="J488" s="18">
        <v>2006</v>
      </c>
      <c r="K488" s="6" t="s">
        <v>1602</v>
      </c>
      <c r="L488" s="6" t="s">
        <v>1607</v>
      </c>
      <c r="M488" s="18">
        <v>2099</v>
      </c>
      <c r="N488" s="6" t="s">
        <v>1602</v>
      </c>
      <c r="O488" s="6" t="s">
        <v>28</v>
      </c>
      <c r="P488" s="18">
        <v>3004</v>
      </c>
      <c r="Q488" s="6" t="s">
        <v>1652</v>
      </c>
      <c r="R488" s="6" t="s">
        <v>1653</v>
      </c>
      <c r="S488" s="18">
        <v>3006</v>
      </c>
      <c r="T488" s="6" t="s">
        <v>1652</v>
      </c>
      <c r="U488" s="6" t="s">
        <v>1654</v>
      </c>
      <c r="V488" s="18">
        <v>4002</v>
      </c>
      <c r="W488" s="6" t="s">
        <v>1626</v>
      </c>
      <c r="X488" s="6" t="s">
        <v>1655</v>
      </c>
      <c r="Y488" s="18">
        <v>4003</v>
      </c>
      <c r="Z488" s="6" t="s">
        <v>1626</v>
      </c>
      <c r="AA488" s="6" t="s">
        <v>1627</v>
      </c>
      <c r="AB488" s="18">
        <v>4004</v>
      </c>
      <c r="AC488" s="6" t="s">
        <v>1626</v>
      </c>
      <c r="AD488" s="6" t="s">
        <v>1628</v>
      </c>
      <c r="AE488" s="18">
        <v>4005</v>
      </c>
      <c r="AF488" s="6" t="s">
        <v>1626</v>
      </c>
      <c r="AG488" s="6" t="s">
        <v>1644</v>
      </c>
      <c r="AH488" s="18">
        <v>4099</v>
      </c>
      <c r="AI488" s="6" t="s">
        <v>1626</v>
      </c>
      <c r="AJ488" s="6" t="s">
        <v>28</v>
      </c>
      <c r="AK488" s="18">
        <v>10004</v>
      </c>
      <c r="AL488" s="6" t="s">
        <v>1660</v>
      </c>
      <c r="AM488" s="6" t="s">
        <v>1661</v>
      </c>
      <c r="AN488" s="18">
        <v>11006</v>
      </c>
      <c r="AO488" s="6" t="s">
        <v>1630</v>
      </c>
      <c r="AP488" s="6" t="s">
        <v>1672</v>
      </c>
      <c r="AQ488" s="18">
        <v>11099</v>
      </c>
      <c r="AR488" s="6" t="s">
        <v>1630</v>
      </c>
      <c r="AS488" s="6" t="s">
        <v>28</v>
      </c>
      <c r="AT488" s="6"/>
      <c r="AW488" s="6"/>
      <c r="AZ488" s="6"/>
    </row>
    <row r="489" spans="1:55">
      <c r="A489" s="8">
        <v>300000623</v>
      </c>
      <c r="B489" s="9">
        <v>740</v>
      </c>
      <c r="C489" s="10" t="s">
        <v>2236</v>
      </c>
      <c r="D489" s="9" t="s">
        <v>2237</v>
      </c>
      <c r="E489" s="10" t="s">
        <v>2238</v>
      </c>
      <c r="F489" s="19" t="s">
        <v>39</v>
      </c>
      <c r="G489" s="18">
        <v>11001</v>
      </c>
      <c r="H489" s="6" t="s">
        <v>1630</v>
      </c>
      <c r="I489" s="6" t="s">
        <v>1662</v>
      </c>
      <c r="J489" s="6"/>
      <c r="M489" s="6"/>
      <c r="P489" s="6"/>
      <c r="S489" s="6"/>
    </row>
    <row r="490" spans="1:55">
      <c r="A490" s="8">
        <v>300000467</v>
      </c>
      <c r="B490" s="9">
        <v>742</v>
      </c>
      <c r="C490" s="10" t="s">
        <v>929</v>
      </c>
      <c r="D490" s="9" t="s">
        <v>930</v>
      </c>
      <c r="E490" s="10" t="s">
        <v>931</v>
      </c>
      <c r="F490" s="19" t="s">
        <v>27</v>
      </c>
      <c r="G490" s="18">
        <v>8004</v>
      </c>
      <c r="H490" s="6" t="s">
        <v>1625</v>
      </c>
      <c r="I490" s="6" t="s">
        <v>1682</v>
      </c>
      <c r="J490" s="18">
        <v>14001</v>
      </c>
      <c r="K490" s="6" t="s">
        <v>1640</v>
      </c>
      <c r="L490" s="6" t="s">
        <v>1641</v>
      </c>
      <c r="M490" s="6"/>
      <c r="P490" s="6"/>
      <c r="S490" s="6"/>
    </row>
    <row r="491" spans="1:55">
      <c r="A491" s="8">
        <v>300001439</v>
      </c>
      <c r="B491" s="9">
        <v>743</v>
      </c>
      <c r="C491" s="10" t="s">
        <v>932</v>
      </c>
      <c r="D491" s="9" t="s">
        <v>933</v>
      </c>
      <c r="E491" s="10" t="s">
        <v>934</v>
      </c>
      <c r="F491" s="19" t="s">
        <v>35</v>
      </c>
      <c r="G491" s="18">
        <v>2001</v>
      </c>
      <c r="H491" s="6" t="s">
        <v>1602</v>
      </c>
      <c r="I491" s="6" t="s">
        <v>1603</v>
      </c>
      <c r="J491" s="18">
        <v>2002</v>
      </c>
      <c r="K491" s="6" t="s">
        <v>1602</v>
      </c>
      <c r="L491" s="6" t="s">
        <v>1604</v>
      </c>
      <c r="M491" s="18">
        <v>2004</v>
      </c>
      <c r="N491" s="6" t="s">
        <v>1602</v>
      </c>
      <c r="O491" s="6" t="s">
        <v>1605</v>
      </c>
      <c r="P491" s="18">
        <v>2006</v>
      </c>
      <c r="Q491" s="6" t="s">
        <v>1602</v>
      </c>
      <c r="R491" s="6" t="s">
        <v>1607</v>
      </c>
      <c r="S491" s="18">
        <v>2007</v>
      </c>
      <c r="T491" s="6" t="s">
        <v>1602</v>
      </c>
      <c r="U491" s="6" t="s">
        <v>1608</v>
      </c>
      <c r="V491" s="18">
        <v>3006</v>
      </c>
      <c r="W491" s="6" t="s">
        <v>1652</v>
      </c>
      <c r="X491" s="6" t="s">
        <v>1654</v>
      </c>
      <c r="Y491" s="18">
        <v>4002</v>
      </c>
      <c r="Z491" s="6" t="s">
        <v>1626</v>
      </c>
      <c r="AA491" s="6" t="s">
        <v>1655</v>
      </c>
      <c r="AB491" s="18">
        <v>4003</v>
      </c>
      <c r="AC491" s="6" t="s">
        <v>1626</v>
      </c>
      <c r="AD491" s="6" t="s">
        <v>1627</v>
      </c>
      <c r="AE491" s="18">
        <v>4004</v>
      </c>
      <c r="AF491" s="6" t="s">
        <v>1626</v>
      </c>
      <c r="AG491" s="6" t="s">
        <v>1628</v>
      </c>
      <c r="AH491" s="18">
        <v>4005</v>
      </c>
      <c r="AI491" s="6" t="s">
        <v>1626</v>
      </c>
      <c r="AJ491" s="6" t="s">
        <v>1644</v>
      </c>
      <c r="AK491" s="6"/>
      <c r="AN491" s="6"/>
      <c r="AQ491" s="6"/>
    </row>
    <row r="492" spans="1:55">
      <c r="A492" s="8">
        <v>300001447</v>
      </c>
      <c r="B492" s="9">
        <v>744</v>
      </c>
      <c r="C492" s="10" t="s">
        <v>935</v>
      </c>
      <c r="D492" s="9" t="s">
        <v>2239</v>
      </c>
      <c r="E492" s="10" t="s">
        <v>936</v>
      </c>
      <c r="F492" s="19" t="s">
        <v>83</v>
      </c>
      <c r="G492" s="18">
        <v>2002</v>
      </c>
      <c r="H492" s="6" t="s">
        <v>1602</v>
      </c>
      <c r="I492" s="6" t="s">
        <v>1604</v>
      </c>
      <c r="J492" s="6"/>
      <c r="M492" s="6"/>
      <c r="P492" s="6"/>
      <c r="S492" s="6"/>
      <c r="V492" s="6"/>
    </row>
    <row r="493" spans="1:55">
      <c r="A493" s="8">
        <v>300002108</v>
      </c>
      <c r="B493" s="9">
        <v>745</v>
      </c>
      <c r="C493" s="10" t="s">
        <v>937</v>
      </c>
      <c r="D493" s="9" t="s">
        <v>938</v>
      </c>
      <c r="E493" s="10" t="s">
        <v>939</v>
      </c>
      <c r="F493" s="19" t="s">
        <v>27</v>
      </c>
      <c r="G493" s="18">
        <v>13004</v>
      </c>
      <c r="H493" s="6" t="s">
        <v>1631</v>
      </c>
      <c r="I493" s="6" t="s">
        <v>1633</v>
      </c>
      <c r="J493" s="6"/>
      <c r="M493" s="6"/>
      <c r="P493" s="6"/>
      <c r="Y493" s="6"/>
      <c r="AB493" s="6"/>
      <c r="AE493" s="6"/>
    </row>
    <row r="494" spans="1:55">
      <c r="A494" s="8">
        <v>300001645</v>
      </c>
      <c r="B494" s="9">
        <v>746</v>
      </c>
      <c r="C494" s="10" t="s">
        <v>940</v>
      </c>
      <c r="D494" s="9" t="s">
        <v>941</v>
      </c>
      <c r="E494" s="10" t="s">
        <v>942</v>
      </c>
      <c r="F494" s="19" t="s">
        <v>27</v>
      </c>
      <c r="G494" s="18">
        <v>7003</v>
      </c>
      <c r="H494" s="6" t="s">
        <v>1620</v>
      </c>
      <c r="I494" s="6" t="s">
        <v>1863</v>
      </c>
      <c r="J494" s="6"/>
      <c r="M494" s="6"/>
      <c r="P494" s="6"/>
      <c r="AB494" s="6"/>
      <c r="AE494" s="6"/>
      <c r="AH494" s="6"/>
    </row>
    <row r="495" spans="1:55">
      <c r="A495" s="8">
        <v>300000566</v>
      </c>
      <c r="B495" s="9">
        <v>748</v>
      </c>
      <c r="C495" s="10" t="s">
        <v>2240</v>
      </c>
      <c r="D495" s="9" t="s">
        <v>2241</v>
      </c>
      <c r="E495" s="10" t="s">
        <v>2242</v>
      </c>
      <c r="F495" s="19" t="s">
        <v>27</v>
      </c>
      <c r="G495" s="18">
        <v>12001</v>
      </c>
      <c r="H495" s="6" t="s">
        <v>1669</v>
      </c>
      <c r="I495" s="6" t="s">
        <v>1768</v>
      </c>
      <c r="J495" s="6"/>
      <c r="M495" s="6"/>
      <c r="P495" s="6"/>
    </row>
    <row r="496" spans="1:55">
      <c r="A496" s="8">
        <v>300002672</v>
      </c>
      <c r="B496" s="9">
        <v>749</v>
      </c>
      <c r="C496" s="10" t="s">
        <v>943</v>
      </c>
      <c r="D496" s="9" t="s">
        <v>944</v>
      </c>
      <c r="E496" s="10" t="s">
        <v>945</v>
      </c>
      <c r="F496" s="19" t="s">
        <v>35</v>
      </c>
      <c r="G496" s="18">
        <v>7001</v>
      </c>
      <c r="H496" s="6" t="s">
        <v>1620</v>
      </c>
      <c r="I496" s="6" t="s">
        <v>1621</v>
      </c>
      <c r="J496" s="18">
        <v>7002</v>
      </c>
      <c r="K496" s="6" t="s">
        <v>1620</v>
      </c>
      <c r="L496" s="6" t="s">
        <v>1622</v>
      </c>
      <c r="M496" s="18">
        <v>7099</v>
      </c>
      <c r="N496" s="6" t="s">
        <v>1620</v>
      </c>
      <c r="O496" s="6" t="s">
        <v>28</v>
      </c>
      <c r="P496" s="6"/>
      <c r="S496" s="6"/>
      <c r="V496" s="6"/>
      <c r="AN496" s="6"/>
      <c r="AQ496" s="6"/>
      <c r="AT496" s="6"/>
    </row>
    <row r="497" spans="1:49">
      <c r="A497" s="8">
        <v>300000673</v>
      </c>
      <c r="B497" s="9">
        <v>750</v>
      </c>
      <c r="C497" s="10" t="s">
        <v>2243</v>
      </c>
      <c r="D497" s="9" t="s">
        <v>2241</v>
      </c>
      <c r="E497" s="10" t="s">
        <v>2244</v>
      </c>
      <c r="F497" s="19" t="s">
        <v>27</v>
      </c>
      <c r="G497" s="18">
        <v>12001</v>
      </c>
      <c r="H497" s="6" t="s">
        <v>1669</v>
      </c>
      <c r="I497" s="6" t="s">
        <v>1768</v>
      </c>
      <c r="J497" s="6"/>
      <c r="M497" s="6"/>
      <c r="P497" s="6"/>
      <c r="S497" s="6"/>
      <c r="V497" s="6"/>
      <c r="Y497" s="6"/>
    </row>
    <row r="498" spans="1:49">
      <c r="A498" s="8">
        <v>300002173</v>
      </c>
      <c r="B498" s="9">
        <v>752</v>
      </c>
      <c r="C498" s="10" t="s">
        <v>2245</v>
      </c>
      <c r="D498" s="9" t="s">
        <v>2246</v>
      </c>
      <c r="E498" s="10" t="s">
        <v>2247</v>
      </c>
      <c r="F498" s="19" t="s">
        <v>39</v>
      </c>
      <c r="G498" s="18">
        <v>8003</v>
      </c>
      <c r="H498" s="6" t="s">
        <v>1625</v>
      </c>
      <c r="I498" s="6" t="s">
        <v>1745</v>
      </c>
      <c r="J498" s="6"/>
      <c r="M498" s="6"/>
      <c r="P498" s="6"/>
      <c r="S498" s="6"/>
    </row>
    <row r="499" spans="1:49">
      <c r="A499" s="8">
        <v>300000658</v>
      </c>
      <c r="B499" s="9">
        <v>754</v>
      </c>
      <c r="C499" s="10" t="s">
        <v>946</v>
      </c>
      <c r="D499" s="9" t="s">
        <v>947</v>
      </c>
      <c r="E499" s="10" t="s">
        <v>948</v>
      </c>
      <c r="F499" s="19" t="s">
        <v>35</v>
      </c>
      <c r="G499" s="18">
        <v>1001</v>
      </c>
      <c r="H499" s="6" t="s">
        <v>1615</v>
      </c>
      <c r="I499" s="6" t="s">
        <v>1688</v>
      </c>
      <c r="J499" s="18">
        <v>1002</v>
      </c>
      <c r="K499" s="6" t="s">
        <v>1615</v>
      </c>
      <c r="L499" s="6" t="s">
        <v>1616</v>
      </c>
      <c r="M499" s="18">
        <v>2002</v>
      </c>
      <c r="N499" s="6" t="s">
        <v>1602</v>
      </c>
      <c r="O499" s="6" t="s">
        <v>1604</v>
      </c>
      <c r="P499" s="18">
        <v>2003</v>
      </c>
      <c r="Q499" s="6" t="s">
        <v>1602</v>
      </c>
      <c r="R499" s="6" t="s">
        <v>1619</v>
      </c>
      <c r="S499" s="18">
        <v>2006</v>
      </c>
      <c r="T499" s="6" t="s">
        <v>1602</v>
      </c>
      <c r="U499" s="6" t="s">
        <v>1607</v>
      </c>
      <c r="V499" s="18">
        <v>2007</v>
      </c>
      <c r="W499" s="6" t="s">
        <v>1602</v>
      </c>
      <c r="X499" s="6" t="s">
        <v>1608</v>
      </c>
      <c r="Y499" s="18">
        <v>2008</v>
      </c>
      <c r="Z499" s="6" t="s">
        <v>1602</v>
      </c>
      <c r="AA499" s="6" t="s">
        <v>1609</v>
      </c>
      <c r="AB499" s="18">
        <v>15001</v>
      </c>
      <c r="AC499" s="6" t="s">
        <v>1610</v>
      </c>
      <c r="AD499" s="6" t="s">
        <v>1688</v>
      </c>
      <c r="AE499" s="18">
        <v>15003</v>
      </c>
      <c r="AF499" s="6" t="s">
        <v>1610</v>
      </c>
      <c r="AG499" s="6" t="s">
        <v>1611</v>
      </c>
      <c r="AH499" s="6"/>
      <c r="AK499" s="6"/>
      <c r="AN499" s="6"/>
    </row>
    <row r="500" spans="1:49">
      <c r="A500" s="8">
        <v>300001035</v>
      </c>
      <c r="B500" s="9">
        <v>755</v>
      </c>
      <c r="C500" s="10" t="s">
        <v>949</v>
      </c>
      <c r="D500" s="9" t="s">
        <v>2248</v>
      </c>
      <c r="E500" s="10" t="s">
        <v>950</v>
      </c>
      <c r="F500" s="19" t="s">
        <v>39</v>
      </c>
      <c r="G500" s="18">
        <v>2007</v>
      </c>
      <c r="H500" s="6" t="s">
        <v>1602</v>
      </c>
      <c r="I500" s="6" t="s">
        <v>1608</v>
      </c>
      <c r="J500" s="18">
        <v>2008</v>
      </c>
      <c r="K500" s="6" t="s">
        <v>1602</v>
      </c>
      <c r="L500" s="6" t="s">
        <v>1609</v>
      </c>
      <c r="M500" s="18">
        <v>7001</v>
      </c>
      <c r="N500" s="6" t="s">
        <v>1620</v>
      </c>
      <c r="O500" s="6" t="s">
        <v>1621</v>
      </c>
      <c r="P500" s="18">
        <v>14001</v>
      </c>
      <c r="Q500" s="6" t="s">
        <v>1640</v>
      </c>
      <c r="R500" s="6" t="s">
        <v>1641</v>
      </c>
      <c r="S500" s="18">
        <v>15003</v>
      </c>
      <c r="T500" s="6" t="s">
        <v>1610</v>
      </c>
      <c r="U500" s="6" t="s">
        <v>1611</v>
      </c>
      <c r="V500" s="6"/>
      <c r="Y500" s="6"/>
      <c r="AB500" s="6"/>
    </row>
    <row r="501" spans="1:49">
      <c r="A501" s="8">
        <v>300000171</v>
      </c>
      <c r="B501" s="9">
        <v>757</v>
      </c>
      <c r="C501" s="10" t="s">
        <v>951</v>
      </c>
      <c r="D501" s="9" t="s">
        <v>952</v>
      </c>
      <c r="E501" s="10" t="s">
        <v>953</v>
      </c>
      <c r="F501" s="19" t="s">
        <v>35</v>
      </c>
      <c r="G501" s="18">
        <v>1004</v>
      </c>
      <c r="H501" s="6" t="s">
        <v>1615</v>
      </c>
      <c r="I501" s="6" t="s">
        <v>1617</v>
      </c>
      <c r="J501" s="18">
        <v>3002</v>
      </c>
      <c r="K501" s="6" t="s">
        <v>1652</v>
      </c>
      <c r="L501" s="6" t="s">
        <v>1786</v>
      </c>
      <c r="M501" s="18">
        <v>6003</v>
      </c>
      <c r="N501" s="6" t="s">
        <v>1656</v>
      </c>
      <c r="O501" s="6" t="s">
        <v>1659</v>
      </c>
      <c r="P501" s="18">
        <v>9001</v>
      </c>
      <c r="Q501" s="6" t="s">
        <v>1676</v>
      </c>
      <c r="R501" s="6" t="s">
        <v>1677</v>
      </c>
      <c r="S501" s="18">
        <v>9002</v>
      </c>
      <c r="T501" s="6" t="s">
        <v>1676</v>
      </c>
      <c r="U501" s="6" t="s">
        <v>1730</v>
      </c>
      <c r="V501" s="18">
        <v>9003</v>
      </c>
      <c r="W501" s="6" t="s">
        <v>1676</v>
      </c>
      <c r="X501" s="6" t="s">
        <v>1772</v>
      </c>
      <c r="Y501" s="18">
        <v>10005</v>
      </c>
      <c r="Z501" s="6" t="s">
        <v>1660</v>
      </c>
      <c r="AA501" s="6" t="s">
        <v>1679</v>
      </c>
      <c r="AB501" s="18">
        <v>15009</v>
      </c>
      <c r="AC501" s="6" t="s">
        <v>1610</v>
      </c>
      <c r="AD501" s="6" t="s">
        <v>2249</v>
      </c>
      <c r="AE501" s="6"/>
      <c r="AH501" s="6"/>
      <c r="AK501" s="6"/>
    </row>
    <row r="502" spans="1:49">
      <c r="A502" s="8">
        <v>300002838</v>
      </c>
      <c r="B502" s="9">
        <v>758</v>
      </c>
      <c r="C502" s="10" t="s">
        <v>954</v>
      </c>
      <c r="D502" s="9" t="s">
        <v>343</v>
      </c>
      <c r="E502" s="10" t="s">
        <v>955</v>
      </c>
      <c r="F502" s="19" t="s">
        <v>27</v>
      </c>
      <c r="G502" s="18">
        <v>14001</v>
      </c>
      <c r="H502" s="6" t="s">
        <v>1640</v>
      </c>
      <c r="I502" s="6" t="s">
        <v>1641</v>
      </c>
      <c r="J502" s="6"/>
      <c r="M502" s="6"/>
      <c r="P502" s="6"/>
    </row>
    <row r="503" spans="1:49">
      <c r="A503" s="8">
        <v>300001937</v>
      </c>
      <c r="B503" s="9">
        <v>759</v>
      </c>
      <c r="C503" s="10" t="s">
        <v>956</v>
      </c>
      <c r="D503" s="9" t="s">
        <v>957</v>
      </c>
      <c r="E503" s="10" t="s">
        <v>958</v>
      </c>
      <c r="F503" s="19" t="s">
        <v>39</v>
      </c>
      <c r="G503" s="18">
        <v>3001</v>
      </c>
      <c r="H503" s="6" t="s">
        <v>1652</v>
      </c>
      <c r="I503" s="6" t="s">
        <v>1699</v>
      </c>
      <c r="J503" s="18">
        <v>10005</v>
      </c>
      <c r="K503" s="6" t="s">
        <v>1660</v>
      </c>
      <c r="L503" s="6" t="s">
        <v>1679</v>
      </c>
      <c r="M503" s="18">
        <v>15004</v>
      </c>
      <c r="N503" s="6" t="s">
        <v>1610</v>
      </c>
      <c r="O503" s="6" t="s">
        <v>1652</v>
      </c>
      <c r="P503" s="6"/>
      <c r="S503" s="6"/>
      <c r="V503" s="6"/>
      <c r="AH503" s="6"/>
      <c r="AK503" s="6"/>
      <c r="AN503" s="6"/>
      <c r="AQ503" s="6"/>
    </row>
    <row r="504" spans="1:49">
      <c r="A504" s="8">
        <v>300002881</v>
      </c>
      <c r="B504" s="9">
        <v>760</v>
      </c>
      <c r="C504" s="10" t="s">
        <v>959</v>
      </c>
      <c r="D504" s="9" t="s">
        <v>2250</v>
      </c>
      <c r="E504" s="10" t="s">
        <v>960</v>
      </c>
      <c r="F504" s="19" t="s">
        <v>35</v>
      </c>
      <c r="G504" s="18">
        <v>4099</v>
      </c>
      <c r="H504" s="6" t="s">
        <v>1626</v>
      </c>
      <c r="I504" s="6" t="s">
        <v>28</v>
      </c>
      <c r="J504" s="6"/>
      <c r="M504" s="6"/>
      <c r="P504" s="6"/>
      <c r="S504" s="6"/>
      <c r="V504" s="6"/>
    </row>
    <row r="505" spans="1:49">
      <c r="A505" s="8">
        <v>300002644</v>
      </c>
      <c r="B505" s="9">
        <v>762</v>
      </c>
      <c r="C505" s="10" t="s">
        <v>961</v>
      </c>
      <c r="D505" s="9" t="s">
        <v>962</v>
      </c>
      <c r="E505" s="10" t="s">
        <v>963</v>
      </c>
      <c r="F505" s="19" t="s">
        <v>39</v>
      </c>
      <c r="G505" s="18">
        <v>2002</v>
      </c>
      <c r="H505" s="6" t="s">
        <v>1602</v>
      </c>
      <c r="I505" s="6" t="s">
        <v>1604</v>
      </c>
      <c r="J505" s="18">
        <v>2003</v>
      </c>
      <c r="K505" s="6" t="s">
        <v>1602</v>
      </c>
      <c r="L505" s="6" t="s">
        <v>1619</v>
      </c>
      <c r="M505" s="18">
        <v>2004</v>
      </c>
      <c r="N505" s="6" t="s">
        <v>1602</v>
      </c>
      <c r="O505" s="6" t="s">
        <v>1605</v>
      </c>
      <c r="P505" s="18">
        <v>2005</v>
      </c>
      <c r="Q505" s="6" t="s">
        <v>1602</v>
      </c>
      <c r="R505" s="6" t="s">
        <v>1606</v>
      </c>
      <c r="S505" s="18">
        <v>2006</v>
      </c>
      <c r="T505" s="6" t="s">
        <v>1602</v>
      </c>
      <c r="U505" s="6" t="s">
        <v>1607</v>
      </c>
      <c r="V505" s="18">
        <v>2007</v>
      </c>
      <c r="W505" s="6" t="s">
        <v>1602</v>
      </c>
      <c r="X505" s="6" t="s">
        <v>1608</v>
      </c>
      <c r="Y505" s="18">
        <v>3005</v>
      </c>
      <c r="Z505" s="6" t="s">
        <v>1652</v>
      </c>
      <c r="AA505" s="6" t="s">
        <v>1726</v>
      </c>
      <c r="AB505" s="18">
        <v>3006</v>
      </c>
      <c r="AC505" s="6" t="s">
        <v>1652</v>
      </c>
      <c r="AD505" s="6" t="s">
        <v>1654</v>
      </c>
      <c r="AE505" s="18">
        <v>4099</v>
      </c>
      <c r="AF505" s="6" t="s">
        <v>1626</v>
      </c>
      <c r="AG505" s="6" t="s">
        <v>28</v>
      </c>
      <c r="AH505" s="6"/>
      <c r="AK505" s="6"/>
      <c r="AN505" s="6"/>
    </row>
    <row r="506" spans="1:49">
      <c r="A506" s="8">
        <v>300002649</v>
      </c>
      <c r="B506" s="9">
        <v>763</v>
      </c>
      <c r="C506" s="10" t="s">
        <v>964</v>
      </c>
      <c r="D506" s="9" t="s">
        <v>965</v>
      </c>
      <c r="E506" s="10" t="s">
        <v>966</v>
      </c>
      <c r="F506" s="19" t="s">
        <v>39</v>
      </c>
      <c r="G506" s="18">
        <v>4003</v>
      </c>
      <c r="H506" s="6" t="s">
        <v>1626</v>
      </c>
      <c r="I506" s="6" t="s">
        <v>1627</v>
      </c>
      <c r="J506" s="6"/>
      <c r="M506" s="6"/>
      <c r="P506" s="6"/>
      <c r="S506" s="6"/>
      <c r="V506" s="6"/>
    </row>
    <row r="507" spans="1:49">
      <c r="A507" s="8">
        <v>300000884</v>
      </c>
      <c r="B507" s="9">
        <v>764</v>
      </c>
      <c r="C507" s="10" t="s">
        <v>967</v>
      </c>
      <c r="D507" s="9" t="s">
        <v>968</v>
      </c>
      <c r="E507" s="10" t="s">
        <v>969</v>
      </c>
      <c r="F507" s="19" t="s">
        <v>83</v>
      </c>
      <c r="G507" s="18">
        <v>8007</v>
      </c>
      <c r="H507" s="6" t="s">
        <v>1625</v>
      </c>
      <c r="I507" s="6" t="s">
        <v>1639</v>
      </c>
      <c r="J507" s="18">
        <v>15008</v>
      </c>
      <c r="K507" s="6" t="s">
        <v>1610</v>
      </c>
      <c r="L507" s="6" t="s">
        <v>1645</v>
      </c>
      <c r="M507" s="6"/>
      <c r="P507" s="6"/>
      <c r="S507" s="6"/>
      <c r="Y507" s="6"/>
      <c r="AB507" s="6"/>
      <c r="AE507" s="6"/>
    </row>
    <row r="508" spans="1:49">
      <c r="A508" s="8">
        <v>300000421</v>
      </c>
      <c r="B508" s="9">
        <v>765</v>
      </c>
      <c r="C508" s="10" t="s">
        <v>2251</v>
      </c>
      <c r="D508" s="9" t="s">
        <v>2252</v>
      </c>
      <c r="E508" s="10" t="s">
        <v>2253</v>
      </c>
      <c r="F508" s="19" t="s">
        <v>27</v>
      </c>
      <c r="G508" s="18">
        <v>12001</v>
      </c>
      <c r="H508" s="6" t="s">
        <v>1669</v>
      </c>
      <c r="I508" s="6" t="s">
        <v>1768</v>
      </c>
      <c r="J508" s="18">
        <v>12002</v>
      </c>
      <c r="K508" s="6" t="s">
        <v>1669</v>
      </c>
      <c r="L508" s="6" t="s">
        <v>1670</v>
      </c>
      <c r="M508" s="6"/>
      <c r="P508" s="6"/>
      <c r="S508" s="6"/>
      <c r="AQ508" s="6"/>
      <c r="AT508" s="6"/>
      <c r="AW508" s="6"/>
    </row>
    <row r="509" spans="1:49">
      <c r="A509" s="8">
        <v>300001256</v>
      </c>
      <c r="B509" s="9">
        <v>766</v>
      </c>
      <c r="C509" s="10" t="s">
        <v>970</v>
      </c>
      <c r="D509" s="9" t="s">
        <v>971</v>
      </c>
      <c r="E509" s="10" t="s">
        <v>972</v>
      </c>
      <c r="F509" s="19" t="s">
        <v>35</v>
      </c>
      <c r="G509" s="18">
        <v>1001</v>
      </c>
      <c r="H509" s="6" t="s">
        <v>1615</v>
      </c>
      <c r="I509" s="6" t="s">
        <v>1688</v>
      </c>
      <c r="J509" s="18">
        <v>2007</v>
      </c>
      <c r="K509" s="6" t="s">
        <v>1602</v>
      </c>
      <c r="L509" s="6" t="s">
        <v>1608</v>
      </c>
      <c r="M509" s="18">
        <v>2008</v>
      </c>
      <c r="N509" s="6" t="s">
        <v>1602</v>
      </c>
      <c r="O509" s="6" t="s">
        <v>1609</v>
      </c>
      <c r="P509" s="18">
        <v>15001</v>
      </c>
      <c r="Q509" s="6" t="s">
        <v>1610</v>
      </c>
      <c r="R509" s="6" t="s">
        <v>1688</v>
      </c>
      <c r="S509" s="18">
        <v>15003</v>
      </c>
      <c r="T509" s="6" t="s">
        <v>1610</v>
      </c>
      <c r="U509" s="6" t="s">
        <v>1611</v>
      </c>
      <c r="V509" s="6"/>
      <c r="Y509" s="6"/>
      <c r="AB509" s="6"/>
    </row>
    <row r="510" spans="1:49">
      <c r="A510" s="8">
        <v>300001909</v>
      </c>
      <c r="B510" s="9">
        <v>767</v>
      </c>
      <c r="C510" s="10" t="s">
        <v>2254</v>
      </c>
      <c r="D510" s="9" t="s">
        <v>2255</v>
      </c>
      <c r="E510" s="10" t="s">
        <v>2256</v>
      </c>
      <c r="F510" s="19" t="s">
        <v>35</v>
      </c>
      <c r="G510" s="18">
        <v>11099</v>
      </c>
      <c r="H510" s="6" t="s">
        <v>1630</v>
      </c>
      <c r="I510" s="6" t="s">
        <v>28</v>
      </c>
      <c r="J510" s="6"/>
      <c r="M510" s="6"/>
      <c r="P510" s="6"/>
      <c r="S510" s="6"/>
      <c r="V510" s="6"/>
      <c r="Y510" s="6"/>
    </row>
    <row r="511" spans="1:49">
      <c r="A511" s="8">
        <v>300000980</v>
      </c>
      <c r="B511" s="9">
        <v>768</v>
      </c>
      <c r="C511" s="10" t="s">
        <v>973</v>
      </c>
      <c r="D511" s="9" t="s">
        <v>974</v>
      </c>
      <c r="E511" s="10" t="s">
        <v>975</v>
      </c>
      <c r="F511" s="19" t="s">
        <v>27</v>
      </c>
      <c r="G511" s="18">
        <v>1001</v>
      </c>
      <c r="H511" s="6" t="s">
        <v>1615</v>
      </c>
      <c r="I511" s="6" t="s">
        <v>1688</v>
      </c>
      <c r="J511" s="18">
        <v>2001</v>
      </c>
      <c r="K511" s="6" t="s">
        <v>1602</v>
      </c>
      <c r="L511" s="6" t="s">
        <v>1603</v>
      </c>
      <c r="M511" s="18">
        <v>2002</v>
      </c>
      <c r="N511" s="6" t="s">
        <v>1602</v>
      </c>
      <c r="O511" s="6" t="s">
        <v>1604</v>
      </c>
      <c r="P511" s="18">
        <v>2003</v>
      </c>
      <c r="Q511" s="6" t="s">
        <v>1602</v>
      </c>
      <c r="R511" s="6" t="s">
        <v>1619</v>
      </c>
      <c r="S511" s="18">
        <v>2004</v>
      </c>
      <c r="T511" s="6" t="s">
        <v>1602</v>
      </c>
      <c r="U511" s="6" t="s">
        <v>1605</v>
      </c>
      <c r="V511" s="18">
        <v>2006</v>
      </c>
      <c r="W511" s="6" t="s">
        <v>1602</v>
      </c>
      <c r="X511" s="6" t="s">
        <v>1607</v>
      </c>
      <c r="Y511" s="18">
        <v>2007</v>
      </c>
      <c r="Z511" s="6" t="s">
        <v>1602</v>
      </c>
      <c r="AA511" s="6" t="s">
        <v>1608</v>
      </c>
      <c r="AB511" s="18">
        <v>3005</v>
      </c>
      <c r="AC511" s="6" t="s">
        <v>1652</v>
      </c>
      <c r="AD511" s="6" t="s">
        <v>1726</v>
      </c>
      <c r="AE511" s="18">
        <v>3006</v>
      </c>
      <c r="AF511" s="6" t="s">
        <v>1652</v>
      </c>
      <c r="AG511" s="6" t="s">
        <v>1654</v>
      </c>
      <c r="AH511" s="18">
        <v>6003</v>
      </c>
      <c r="AI511" s="6" t="s">
        <v>1656</v>
      </c>
      <c r="AJ511" s="6" t="s">
        <v>1659</v>
      </c>
      <c r="AK511" s="18">
        <v>6099</v>
      </c>
      <c r="AL511" s="6" t="s">
        <v>1656</v>
      </c>
      <c r="AM511" s="6" t="s">
        <v>28</v>
      </c>
      <c r="AN511" s="18">
        <v>14099</v>
      </c>
      <c r="AO511" s="6" t="s">
        <v>1640</v>
      </c>
      <c r="AP511" s="6" t="s">
        <v>28</v>
      </c>
      <c r="AQ511" s="6"/>
      <c r="AT511" s="6"/>
      <c r="AW511" s="6"/>
    </row>
    <row r="512" spans="1:49">
      <c r="A512" s="8">
        <v>300002882</v>
      </c>
      <c r="B512" s="9">
        <v>770</v>
      </c>
      <c r="C512" s="10" t="s">
        <v>2257</v>
      </c>
      <c r="D512" s="9" t="s">
        <v>2258</v>
      </c>
      <c r="E512" s="10" t="s">
        <v>2259</v>
      </c>
      <c r="F512" s="19" t="s">
        <v>39</v>
      </c>
      <c r="G512" s="18">
        <v>15002</v>
      </c>
      <c r="H512" s="6" t="s">
        <v>1610</v>
      </c>
      <c r="I512" s="6" t="s">
        <v>1602</v>
      </c>
      <c r="J512" s="6"/>
      <c r="M512" s="6"/>
      <c r="P512" s="6"/>
      <c r="AH512" s="6"/>
      <c r="AK512" s="6"/>
      <c r="AN512" s="6"/>
      <c r="AQ512" s="6"/>
      <c r="AT512" s="6"/>
      <c r="AW512" s="6"/>
    </row>
    <row r="513" spans="1:66">
      <c r="A513" s="8">
        <v>300000306</v>
      </c>
      <c r="B513" s="9">
        <v>772</v>
      </c>
      <c r="C513" s="10" t="s">
        <v>976</v>
      </c>
      <c r="D513" s="9" t="s">
        <v>977</v>
      </c>
      <c r="E513" s="10" t="s">
        <v>978</v>
      </c>
      <c r="F513" s="19" t="s">
        <v>39</v>
      </c>
      <c r="G513" s="18">
        <v>1001</v>
      </c>
      <c r="H513" s="6" t="s">
        <v>1615</v>
      </c>
      <c r="I513" s="6" t="s">
        <v>1688</v>
      </c>
      <c r="J513" s="18">
        <v>2006</v>
      </c>
      <c r="K513" s="6" t="s">
        <v>1602</v>
      </c>
      <c r="L513" s="6" t="s">
        <v>1607</v>
      </c>
      <c r="M513" s="18">
        <v>2007</v>
      </c>
      <c r="N513" s="6" t="s">
        <v>1602</v>
      </c>
      <c r="O513" s="6" t="s">
        <v>1608</v>
      </c>
      <c r="P513" s="18">
        <v>2008</v>
      </c>
      <c r="Q513" s="6" t="s">
        <v>1602</v>
      </c>
      <c r="R513" s="6" t="s">
        <v>1609</v>
      </c>
      <c r="S513" s="18">
        <v>15003</v>
      </c>
      <c r="T513" s="6" t="s">
        <v>1610</v>
      </c>
      <c r="U513" s="6" t="s">
        <v>1611</v>
      </c>
      <c r="V513" s="6"/>
      <c r="Y513" s="6"/>
      <c r="AB513" s="6"/>
    </row>
    <row r="514" spans="1:66">
      <c r="A514" s="8">
        <v>300000255</v>
      </c>
      <c r="B514" s="9">
        <v>773</v>
      </c>
      <c r="C514" s="10" t="s">
        <v>979</v>
      </c>
      <c r="D514" s="9" t="s">
        <v>2260</v>
      </c>
      <c r="E514" s="10" t="s">
        <v>980</v>
      </c>
      <c r="F514" s="19" t="s">
        <v>35</v>
      </c>
      <c r="G514" s="18">
        <v>1004</v>
      </c>
      <c r="H514" s="6" t="s">
        <v>1615</v>
      </c>
      <c r="I514" s="6" t="s">
        <v>1617</v>
      </c>
      <c r="J514" s="18">
        <v>2002</v>
      </c>
      <c r="K514" s="6" t="s">
        <v>1602</v>
      </c>
      <c r="L514" s="6" t="s">
        <v>1604</v>
      </c>
      <c r="M514" s="18">
        <v>2007</v>
      </c>
      <c r="N514" s="6" t="s">
        <v>1602</v>
      </c>
      <c r="O514" s="6" t="s">
        <v>1608</v>
      </c>
      <c r="P514" s="18">
        <v>3001</v>
      </c>
      <c r="Q514" s="6" t="s">
        <v>1652</v>
      </c>
      <c r="R514" s="6" t="s">
        <v>1699</v>
      </c>
      <c r="S514" s="18">
        <v>3002</v>
      </c>
      <c r="T514" s="6" t="s">
        <v>1652</v>
      </c>
      <c r="U514" s="6" t="s">
        <v>1786</v>
      </c>
      <c r="V514" s="18">
        <v>3004</v>
      </c>
      <c r="W514" s="6" t="s">
        <v>1652</v>
      </c>
      <c r="X514" s="6" t="s">
        <v>1653</v>
      </c>
      <c r="Y514" s="18">
        <v>9001</v>
      </c>
      <c r="Z514" s="6" t="s">
        <v>1676</v>
      </c>
      <c r="AA514" s="6" t="s">
        <v>1677</v>
      </c>
      <c r="AB514" s="18">
        <v>10001</v>
      </c>
      <c r="AC514" s="6" t="s">
        <v>1660</v>
      </c>
      <c r="AD514" s="6" t="s">
        <v>1803</v>
      </c>
      <c r="AE514" s="18">
        <v>10005</v>
      </c>
      <c r="AF514" s="6" t="s">
        <v>1660</v>
      </c>
      <c r="AG514" s="6" t="s">
        <v>1679</v>
      </c>
      <c r="AH514" s="6"/>
      <c r="AK514" s="6"/>
      <c r="AN514" s="6"/>
    </row>
    <row r="515" spans="1:66">
      <c r="A515" s="8">
        <v>300002883</v>
      </c>
      <c r="B515" s="9">
        <v>774</v>
      </c>
      <c r="C515" s="10" t="s">
        <v>981</v>
      </c>
      <c r="D515" s="9" t="s">
        <v>982</v>
      </c>
      <c r="E515" s="10" t="s">
        <v>983</v>
      </c>
      <c r="F515" s="19" t="s">
        <v>39</v>
      </c>
      <c r="G515" s="18">
        <v>2008</v>
      </c>
      <c r="H515" s="6" t="s">
        <v>1602</v>
      </c>
      <c r="I515" s="6" t="s">
        <v>1609</v>
      </c>
      <c r="J515" s="18">
        <v>2099</v>
      </c>
      <c r="K515" s="6" t="s">
        <v>1602</v>
      </c>
      <c r="L515" s="6" t="s">
        <v>28</v>
      </c>
      <c r="M515" s="6"/>
      <c r="P515" s="6"/>
      <c r="S515" s="6"/>
    </row>
    <row r="516" spans="1:66">
      <c r="A516" s="8">
        <v>300002694</v>
      </c>
      <c r="B516" s="9">
        <v>777</v>
      </c>
      <c r="C516" s="10" t="s">
        <v>984</v>
      </c>
      <c r="D516" s="9" t="s">
        <v>985</v>
      </c>
      <c r="E516" s="10" t="s">
        <v>986</v>
      </c>
      <c r="F516" s="19" t="s">
        <v>39</v>
      </c>
      <c r="G516" s="18">
        <v>2007</v>
      </c>
      <c r="H516" s="6" t="s">
        <v>1602</v>
      </c>
      <c r="I516" s="6" t="s">
        <v>1608</v>
      </c>
      <c r="J516" s="18">
        <v>2008</v>
      </c>
      <c r="K516" s="6" t="s">
        <v>1602</v>
      </c>
      <c r="L516" s="6" t="s">
        <v>1609</v>
      </c>
      <c r="M516" s="6"/>
      <c r="P516" s="6"/>
      <c r="S516" s="6"/>
      <c r="AE516" s="6"/>
      <c r="AH516" s="6"/>
      <c r="AK516" s="6"/>
      <c r="AN516" s="6"/>
    </row>
    <row r="517" spans="1:66">
      <c r="A517" s="8">
        <v>300002884</v>
      </c>
      <c r="B517" s="9">
        <v>778</v>
      </c>
      <c r="C517" s="10" t="s">
        <v>987</v>
      </c>
      <c r="D517" s="9" t="s">
        <v>988</v>
      </c>
      <c r="E517" s="10" t="s">
        <v>989</v>
      </c>
      <c r="F517" s="19" t="s">
        <v>39</v>
      </c>
      <c r="G517" s="18">
        <v>1006</v>
      </c>
      <c r="H517" s="6" t="s">
        <v>1615</v>
      </c>
      <c r="I517" s="6" t="s">
        <v>1618</v>
      </c>
      <c r="J517" s="18">
        <v>1099</v>
      </c>
      <c r="K517" s="6" t="s">
        <v>1615</v>
      </c>
      <c r="L517" s="6" t="s">
        <v>28</v>
      </c>
      <c r="M517" s="6"/>
      <c r="P517" s="6"/>
      <c r="S517" s="6"/>
      <c r="V517" s="6"/>
      <c r="Y517" s="6"/>
      <c r="AB517" s="6"/>
    </row>
    <row r="518" spans="1:66">
      <c r="A518" s="8">
        <v>300000703</v>
      </c>
      <c r="B518" s="9">
        <v>779</v>
      </c>
      <c r="C518" s="10" t="s">
        <v>2261</v>
      </c>
      <c r="D518" s="9" t="s">
        <v>2262</v>
      </c>
      <c r="E518" s="10" t="s">
        <v>2263</v>
      </c>
      <c r="F518" s="19" t="s">
        <v>27</v>
      </c>
      <c r="G518" s="18">
        <v>13002</v>
      </c>
      <c r="H518" s="6" t="s">
        <v>1631</v>
      </c>
      <c r="I518" s="6" t="s">
        <v>1823</v>
      </c>
      <c r="J518" s="6"/>
      <c r="M518" s="6"/>
      <c r="P518" s="6"/>
      <c r="Y518" s="6"/>
      <c r="AB518" s="6"/>
      <c r="AE518" s="6"/>
    </row>
    <row r="519" spans="1:66">
      <c r="A519" s="8">
        <v>300002540</v>
      </c>
      <c r="B519" s="9">
        <v>780</v>
      </c>
      <c r="C519" s="10" t="s">
        <v>990</v>
      </c>
      <c r="D519" s="9" t="s">
        <v>991</v>
      </c>
      <c r="E519" s="10" t="s">
        <v>992</v>
      </c>
      <c r="F519" s="19" t="s">
        <v>39</v>
      </c>
      <c r="G519" s="18">
        <v>14001</v>
      </c>
      <c r="H519" s="6" t="s">
        <v>1640</v>
      </c>
      <c r="I519" s="6" t="s">
        <v>1641</v>
      </c>
      <c r="J519" s="6"/>
      <c r="M519" s="6"/>
      <c r="P519" s="6"/>
      <c r="Y519" s="6"/>
      <c r="AB519" s="6"/>
      <c r="AE519" s="6"/>
    </row>
    <row r="520" spans="1:66">
      <c r="A520" s="8">
        <v>300001475</v>
      </c>
      <c r="B520" s="9">
        <v>781</v>
      </c>
      <c r="C520" s="10" t="s">
        <v>2264</v>
      </c>
      <c r="D520" s="9" t="s">
        <v>2265</v>
      </c>
      <c r="E520" s="10" t="s">
        <v>2266</v>
      </c>
      <c r="F520" s="19" t="s">
        <v>39</v>
      </c>
      <c r="G520" s="18">
        <v>2099</v>
      </c>
      <c r="H520" s="6" t="s">
        <v>1602</v>
      </c>
      <c r="I520" s="6" t="s">
        <v>28</v>
      </c>
      <c r="J520" s="18">
        <v>5008</v>
      </c>
      <c r="K520" s="6" t="s">
        <v>1671</v>
      </c>
      <c r="L520" s="6" t="s">
        <v>1864</v>
      </c>
      <c r="M520" s="18">
        <v>6001</v>
      </c>
      <c r="N520" s="6" t="s">
        <v>1656</v>
      </c>
      <c r="O520" s="6" t="s">
        <v>1657</v>
      </c>
      <c r="P520" s="18">
        <v>6003</v>
      </c>
      <c r="Q520" s="6" t="s">
        <v>1656</v>
      </c>
      <c r="R520" s="6" t="s">
        <v>1659</v>
      </c>
      <c r="S520" s="18">
        <v>6099</v>
      </c>
      <c r="T520" s="6" t="s">
        <v>1656</v>
      </c>
      <c r="U520" s="6" t="s">
        <v>28</v>
      </c>
      <c r="V520" s="18">
        <v>7004</v>
      </c>
      <c r="W520" s="6" t="s">
        <v>1620</v>
      </c>
      <c r="X520" s="6" t="s">
        <v>1711</v>
      </c>
      <c r="Y520" s="18">
        <v>8004</v>
      </c>
      <c r="Z520" s="6" t="s">
        <v>1625</v>
      </c>
      <c r="AA520" s="6" t="s">
        <v>1682</v>
      </c>
      <c r="AB520" s="18">
        <v>8005</v>
      </c>
      <c r="AC520" s="6" t="s">
        <v>1625</v>
      </c>
      <c r="AD520" s="6" t="s">
        <v>1747</v>
      </c>
      <c r="AE520" s="18">
        <v>9001</v>
      </c>
      <c r="AF520" s="6" t="s">
        <v>1676</v>
      </c>
      <c r="AG520" s="6" t="s">
        <v>1677</v>
      </c>
      <c r="AH520" s="18">
        <v>9004</v>
      </c>
      <c r="AI520" s="6" t="s">
        <v>1676</v>
      </c>
      <c r="AJ520" s="6" t="s">
        <v>1678</v>
      </c>
      <c r="AK520" s="18">
        <v>9099</v>
      </c>
      <c r="AL520" s="6" t="s">
        <v>1676</v>
      </c>
      <c r="AM520" s="6" t="s">
        <v>28</v>
      </c>
      <c r="AN520" s="18">
        <v>10099</v>
      </c>
      <c r="AO520" s="6" t="s">
        <v>1660</v>
      </c>
      <c r="AP520" s="6" t="s">
        <v>28</v>
      </c>
      <c r="AQ520" s="18">
        <v>99099</v>
      </c>
      <c r="AR520" s="6" t="s">
        <v>28</v>
      </c>
      <c r="AS520" s="6" t="s">
        <v>28</v>
      </c>
      <c r="AT520" s="6"/>
      <c r="AW520" s="6"/>
      <c r="AZ520" s="6"/>
    </row>
    <row r="521" spans="1:66">
      <c r="A521" s="8">
        <v>300000743</v>
      </c>
      <c r="B521" s="9">
        <v>782</v>
      </c>
      <c r="C521" s="10" t="s">
        <v>993</v>
      </c>
      <c r="D521" s="9" t="s">
        <v>994</v>
      </c>
      <c r="E521" s="10" t="s">
        <v>995</v>
      </c>
      <c r="F521" s="19" t="s">
        <v>39</v>
      </c>
      <c r="G521" s="18">
        <v>2002</v>
      </c>
      <c r="H521" s="6" t="s">
        <v>1602</v>
      </c>
      <c r="I521" s="6" t="s">
        <v>1604</v>
      </c>
      <c r="J521" s="18">
        <v>2006</v>
      </c>
      <c r="K521" s="6" t="s">
        <v>1602</v>
      </c>
      <c r="L521" s="6" t="s">
        <v>1607</v>
      </c>
      <c r="M521" s="18">
        <v>2007</v>
      </c>
      <c r="N521" s="6" t="s">
        <v>1602</v>
      </c>
      <c r="O521" s="6" t="s">
        <v>1608</v>
      </c>
      <c r="P521" s="18">
        <v>2008</v>
      </c>
      <c r="Q521" s="6" t="s">
        <v>1602</v>
      </c>
      <c r="R521" s="6" t="s">
        <v>1609</v>
      </c>
      <c r="S521" s="18">
        <v>3006</v>
      </c>
      <c r="T521" s="6" t="s">
        <v>1652</v>
      </c>
      <c r="U521" s="6" t="s">
        <v>1654</v>
      </c>
      <c r="V521" s="18">
        <v>15001</v>
      </c>
      <c r="W521" s="6" t="s">
        <v>1610</v>
      </c>
      <c r="X521" s="6" t="s">
        <v>1688</v>
      </c>
      <c r="Y521" s="18">
        <v>15002</v>
      </c>
      <c r="Z521" s="6" t="s">
        <v>1610</v>
      </c>
      <c r="AA521" s="6" t="s">
        <v>1602</v>
      </c>
      <c r="AB521" s="18">
        <v>15003</v>
      </c>
      <c r="AC521" s="6" t="s">
        <v>1610</v>
      </c>
      <c r="AD521" s="6" t="s">
        <v>1611</v>
      </c>
      <c r="AE521" s="6"/>
      <c r="AH521" s="6"/>
      <c r="AK521" s="6"/>
    </row>
    <row r="522" spans="1:66">
      <c r="A522" s="8">
        <v>300000461</v>
      </c>
      <c r="B522" s="9">
        <v>784</v>
      </c>
      <c r="C522" s="10" t="s">
        <v>996</v>
      </c>
      <c r="D522" s="9" t="s">
        <v>997</v>
      </c>
      <c r="E522" s="10" t="s">
        <v>998</v>
      </c>
      <c r="F522" s="19" t="s">
        <v>27</v>
      </c>
      <c r="G522" s="18">
        <v>1001</v>
      </c>
      <c r="H522" s="6" t="s">
        <v>1615</v>
      </c>
      <c r="I522" s="6" t="s">
        <v>1688</v>
      </c>
      <c r="J522" s="18">
        <v>1002</v>
      </c>
      <c r="K522" s="6" t="s">
        <v>1615</v>
      </c>
      <c r="L522" s="6" t="s">
        <v>1616</v>
      </c>
      <c r="M522" s="18">
        <v>1003</v>
      </c>
      <c r="N522" s="6" t="s">
        <v>1615</v>
      </c>
      <c r="O522" s="6" t="s">
        <v>1742</v>
      </c>
      <c r="P522" s="18">
        <v>1004</v>
      </c>
      <c r="Q522" s="6" t="s">
        <v>1615</v>
      </c>
      <c r="R522" s="6" t="s">
        <v>1617</v>
      </c>
      <c r="S522" s="18">
        <v>1005</v>
      </c>
      <c r="T522" s="6" t="s">
        <v>1615</v>
      </c>
      <c r="U522" s="6" t="s">
        <v>1743</v>
      </c>
      <c r="V522" s="18">
        <v>1006</v>
      </c>
      <c r="W522" s="6" t="s">
        <v>1615</v>
      </c>
      <c r="X522" s="6" t="s">
        <v>1618</v>
      </c>
      <c r="Y522" s="18">
        <v>1099</v>
      </c>
      <c r="Z522" s="6" t="s">
        <v>1615</v>
      </c>
      <c r="AA522" s="6" t="s">
        <v>28</v>
      </c>
      <c r="AB522" s="18">
        <v>2001</v>
      </c>
      <c r="AC522" s="6" t="s">
        <v>1602</v>
      </c>
      <c r="AD522" s="6" t="s">
        <v>1603</v>
      </c>
      <c r="AE522" s="18">
        <v>2002</v>
      </c>
      <c r="AF522" s="6" t="s">
        <v>1602</v>
      </c>
      <c r="AG522" s="6" t="s">
        <v>1604</v>
      </c>
      <c r="AH522" s="18">
        <v>2003</v>
      </c>
      <c r="AI522" s="6" t="s">
        <v>1602</v>
      </c>
      <c r="AJ522" s="6" t="s">
        <v>1619</v>
      </c>
      <c r="AK522" s="18">
        <v>2004</v>
      </c>
      <c r="AL522" s="6" t="s">
        <v>1602</v>
      </c>
      <c r="AM522" s="6" t="s">
        <v>1605</v>
      </c>
      <c r="AN522" s="18">
        <v>2005</v>
      </c>
      <c r="AO522" s="6" t="s">
        <v>1602</v>
      </c>
      <c r="AP522" s="6" t="s">
        <v>1606</v>
      </c>
      <c r="AQ522" s="18">
        <v>2006</v>
      </c>
      <c r="AR522" s="6" t="s">
        <v>1602</v>
      </c>
      <c r="AS522" s="6" t="s">
        <v>1607</v>
      </c>
      <c r="AT522" s="18">
        <v>2007</v>
      </c>
      <c r="AU522" s="6" t="s">
        <v>1602</v>
      </c>
      <c r="AV522" s="6" t="s">
        <v>1608</v>
      </c>
      <c r="AW522" s="18">
        <v>2008</v>
      </c>
      <c r="AX522" s="6" t="s">
        <v>1602</v>
      </c>
      <c r="AY522" s="6" t="s">
        <v>1609</v>
      </c>
      <c r="AZ522" s="18">
        <v>7002</v>
      </c>
      <c r="BA522" s="6" t="s">
        <v>1620</v>
      </c>
      <c r="BB522" s="6" t="s">
        <v>1622</v>
      </c>
      <c r="BC522" s="18">
        <v>8007</v>
      </c>
      <c r="BD522" s="6" t="s">
        <v>1625</v>
      </c>
      <c r="BE522" s="6" t="s">
        <v>1639</v>
      </c>
      <c r="BF522" s="18">
        <v>15001</v>
      </c>
      <c r="BG522" s="6" t="s">
        <v>1610</v>
      </c>
      <c r="BH522" s="6" t="s">
        <v>1688</v>
      </c>
      <c r="BI522" s="18">
        <v>15002</v>
      </c>
      <c r="BJ522" s="6" t="s">
        <v>1610</v>
      </c>
      <c r="BK522" s="6" t="s">
        <v>1602</v>
      </c>
      <c r="BL522" s="18">
        <v>15003</v>
      </c>
      <c r="BM522" s="6" t="s">
        <v>1610</v>
      </c>
      <c r="BN522" s="6" t="s">
        <v>1611</v>
      </c>
    </row>
    <row r="523" spans="1:66">
      <c r="A523" s="8">
        <v>300001336</v>
      </c>
      <c r="B523" s="9">
        <v>786</v>
      </c>
      <c r="C523" s="10" t="s">
        <v>2267</v>
      </c>
      <c r="D523" s="9" t="s">
        <v>2268</v>
      </c>
      <c r="E523" s="10" t="s">
        <v>2269</v>
      </c>
      <c r="F523" s="19" t="s">
        <v>39</v>
      </c>
      <c r="G523" s="18">
        <v>8006</v>
      </c>
      <c r="H523" s="6" t="s">
        <v>1625</v>
      </c>
      <c r="I523" s="6" t="s">
        <v>1751</v>
      </c>
      <c r="J523" s="18">
        <v>8099</v>
      </c>
      <c r="K523" s="6" t="s">
        <v>1625</v>
      </c>
      <c r="L523" s="6" t="s">
        <v>28</v>
      </c>
      <c r="M523" s="18">
        <v>15007</v>
      </c>
      <c r="N523" s="6" t="s">
        <v>1610</v>
      </c>
      <c r="O523" s="6" t="s">
        <v>1755</v>
      </c>
      <c r="P523" s="6"/>
      <c r="S523" s="6"/>
      <c r="V523" s="6"/>
      <c r="AB523" s="6"/>
      <c r="AE523" s="6"/>
      <c r="AH523" s="6"/>
    </row>
    <row r="524" spans="1:66">
      <c r="A524" s="8">
        <v>300001412</v>
      </c>
      <c r="B524" s="9">
        <v>787</v>
      </c>
      <c r="C524" s="10" t="s">
        <v>2270</v>
      </c>
      <c r="D524" s="9" t="s">
        <v>2271</v>
      </c>
      <c r="E524" s="10" t="s">
        <v>2272</v>
      </c>
      <c r="F524" s="19" t="s">
        <v>39</v>
      </c>
      <c r="G524" s="18">
        <v>2002</v>
      </c>
      <c r="H524" s="6" t="s">
        <v>1602</v>
      </c>
      <c r="I524" s="6" t="s">
        <v>1604</v>
      </c>
      <c r="J524" s="18">
        <v>3004</v>
      </c>
      <c r="K524" s="6" t="s">
        <v>1652</v>
      </c>
      <c r="L524" s="6" t="s">
        <v>1653</v>
      </c>
      <c r="M524" s="18">
        <v>3005</v>
      </c>
      <c r="N524" s="6" t="s">
        <v>1652</v>
      </c>
      <c r="O524" s="6" t="s">
        <v>1726</v>
      </c>
      <c r="P524" s="18">
        <v>3006</v>
      </c>
      <c r="Q524" s="6" t="s">
        <v>1652</v>
      </c>
      <c r="R524" s="6" t="s">
        <v>1654</v>
      </c>
      <c r="S524" s="18">
        <v>3099</v>
      </c>
      <c r="T524" s="6" t="s">
        <v>1652</v>
      </c>
      <c r="U524" s="6" t="s">
        <v>28</v>
      </c>
      <c r="V524" s="18">
        <v>4099</v>
      </c>
      <c r="W524" s="6" t="s">
        <v>1626</v>
      </c>
      <c r="X524" s="6" t="s">
        <v>28</v>
      </c>
      <c r="Y524" s="18">
        <v>6003</v>
      </c>
      <c r="Z524" s="6" t="s">
        <v>1656</v>
      </c>
      <c r="AA524" s="6" t="s">
        <v>1659</v>
      </c>
      <c r="AB524" s="18">
        <v>6099</v>
      </c>
      <c r="AC524" s="6" t="s">
        <v>1656</v>
      </c>
      <c r="AD524" s="6" t="s">
        <v>28</v>
      </c>
      <c r="AE524" s="18">
        <v>11004</v>
      </c>
      <c r="AF524" s="6" t="s">
        <v>1630</v>
      </c>
      <c r="AG524" s="6" t="s">
        <v>1692</v>
      </c>
      <c r="AH524" s="6"/>
      <c r="AK524" s="6"/>
      <c r="AN524" s="6"/>
    </row>
    <row r="525" spans="1:66">
      <c r="A525" s="8">
        <v>300001145</v>
      </c>
      <c r="B525" s="9">
        <v>788</v>
      </c>
      <c r="C525" s="10" t="s">
        <v>999</v>
      </c>
      <c r="D525" s="9" t="s">
        <v>1000</v>
      </c>
      <c r="E525" s="10" t="s">
        <v>1001</v>
      </c>
      <c r="F525" s="19" t="s">
        <v>39</v>
      </c>
      <c r="G525" s="18">
        <v>2001</v>
      </c>
      <c r="H525" s="6" t="s">
        <v>1602</v>
      </c>
      <c r="I525" s="6" t="s">
        <v>1603</v>
      </c>
      <c r="J525" s="6"/>
      <c r="M525" s="6"/>
      <c r="P525" s="6"/>
      <c r="Y525" s="6"/>
      <c r="AB525" s="6"/>
      <c r="AE525" s="6"/>
      <c r="BF525" s="6"/>
      <c r="BI525" s="6"/>
      <c r="BL525" s="6"/>
    </row>
    <row r="526" spans="1:66">
      <c r="A526" s="8">
        <v>300002296</v>
      </c>
      <c r="B526" s="9">
        <v>789</v>
      </c>
      <c r="C526" s="10" t="s">
        <v>2273</v>
      </c>
      <c r="D526" s="9" t="s">
        <v>2274</v>
      </c>
      <c r="E526" s="10" t="s">
        <v>2275</v>
      </c>
      <c r="F526" s="19" t="s">
        <v>39</v>
      </c>
      <c r="G526" s="18">
        <v>2002</v>
      </c>
      <c r="H526" s="6" t="s">
        <v>1602</v>
      </c>
      <c r="I526" s="6" t="s">
        <v>1604</v>
      </c>
      <c r="J526" s="18">
        <v>2099</v>
      </c>
      <c r="K526" s="6" t="s">
        <v>1602</v>
      </c>
      <c r="L526" s="6" t="s">
        <v>28</v>
      </c>
      <c r="M526" s="18">
        <v>6003</v>
      </c>
      <c r="N526" s="6" t="s">
        <v>1656</v>
      </c>
      <c r="O526" s="6" t="s">
        <v>1659</v>
      </c>
      <c r="P526" s="18">
        <v>6099</v>
      </c>
      <c r="Q526" s="6" t="s">
        <v>1656</v>
      </c>
      <c r="R526" s="6" t="s">
        <v>28</v>
      </c>
      <c r="S526" s="6"/>
      <c r="V526" s="6"/>
      <c r="Y526" s="6"/>
    </row>
    <row r="527" spans="1:66">
      <c r="A527" s="8">
        <v>300002099</v>
      </c>
      <c r="B527" s="9">
        <v>790</v>
      </c>
      <c r="C527" s="10" t="s">
        <v>1002</v>
      </c>
      <c r="D527" s="9" t="s">
        <v>1003</v>
      </c>
      <c r="E527" s="10" t="s">
        <v>1004</v>
      </c>
      <c r="F527" s="19" t="s">
        <v>39</v>
      </c>
      <c r="G527" s="18">
        <v>2002</v>
      </c>
      <c r="H527" s="6" t="s">
        <v>1602</v>
      </c>
      <c r="I527" s="6" t="s">
        <v>1604</v>
      </c>
      <c r="J527" s="18">
        <v>3004</v>
      </c>
      <c r="K527" s="6" t="s">
        <v>1652</v>
      </c>
      <c r="L527" s="6" t="s">
        <v>1653</v>
      </c>
      <c r="M527" s="18">
        <v>3006</v>
      </c>
      <c r="N527" s="6" t="s">
        <v>1652</v>
      </c>
      <c r="O527" s="6" t="s">
        <v>1654</v>
      </c>
      <c r="P527" s="18">
        <v>4003</v>
      </c>
      <c r="Q527" s="6" t="s">
        <v>1626</v>
      </c>
      <c r="R527" s="6" t="s">
        <v>1627</v>
      </c>
      <c r="S527" s="6"/>
      <c r="V527" s="6"/>
      <c r="Y527" s="6"/>
      <c r="AB527" s="6"/>
      <c r="AE527" s="6"/>
      <c r="AH527" s="6"/>
    </row>
    <row r="528" spans="1:66">
      <c r="A528" s="8">
        <v>300001892</v>
      </c>
      <c r="B528" s="9">
        <v>791</v>
      </c>
      <c r="C528" s="10" t="s">
        <v>2276</v>
      </c>
      <c r="D528" s="9" t="s">
        <v>2277</v>
      </c>
      <c r="E528" s="10" t="s">
        <v>2278</v>
      </c>
      <c r="F528" s="19" t="s">
        <v>39</v>
      </c>
      <c r="G528" s="18">
        <v>4004</v>
      </c>
      <c r="H528" s="6" t="s">
        <v>1626</v>
      </c>
      <c r="I528" s="6" t="s">
        <v>1628</v>
      </c>
      <c r="J528" s="6"/>
      <c r="M528" s="6"/>
      <c r="P528" s="6"/>
      <c r="V528" s="6"/>
      <c r="Y528" s="6"/>
      <c r="AB528" s="6"/>
    </row>
    <row r="529" spans="1:66">
      <c r="A529" s="8">
        <v>300002767</v>
      </c>
      <c r="B529" s="9">
        <v>792</v>
      </c>
      <c r="C529" s="10" t="s">
        <v>1005</v>
      </c>
      <c r="D529" s="9" t="s">
        <v>1006</v>
      </c>
      <c r="E529" s="10" t="s">
        <v>1007</v>
      </c>
      <c r="F529" s="19" t="s">
        <v>27</v>
      </c>
      <c r="G529" s="18">
        <v>7006</v>
      </c>
      <c r="H529" s="6" t="s">
        <v>1620</v>
      </c>
      <c r="I529" s="6" t="s">
        <v>1624</v>
      </c>
      <c r="J529" s="18">
        <v>7099</v>
      </c>
      <c r="K529" s="6" t="s">
        <v>1620</v>
      </c>
      <c r="L529" s="6" t="s">
        <v>28</v>
      </c>
      <c r="M529" s="18">
        <v>9099</v>
      </c>
      <c r="N529" s="6" t="s">
        <v>1676</v>
      </c>
      <c r="O529" s="6" t="s">
        <v>28</v>
      </c>
      <c r="P529" s="18">
        <v>14099</v>
      </c>
      <c r="Q529" s="6" t="s">
        <v>1640</v>
      </c>
      <c r="R529" s="6" t="s">
        <v>28</v>
      </c>
      <c r="S529" s="6"/>
      <c r="V529" s="6"/>
      <c r="Y529" s="6"/>
    </row>
    <row r="530" spans="1:66">
      <c r="A530" s="8">
        <v>300002885</v>
      </c>
      <c r="B530" s="9">
        <v>793</v>
      </c>
      <c r="C530" s="10" t="s">
        <v>2279</v>
      </c>
      <c r="D530" s="9" t="s">
        <v>2280</v>
      </c>
      <c r="E530" s="10" t="s">
        <v>2281</v>
      </c>
      <c r="F530" s="19" t="s">
        <v>39</v>
      </c>
      <c r="G530" s="18">
        <v>4004</v>
      </c>
      <c r="H530" s="6" t="s">
        <v>1626</v>
      </c>
      <c r="I530" s="6" t="s">
        <v>1628</v>
      </c>
      <c r="J530" s="6"/>
      <c r="M530" s="6"/>
      <c r="P530" s="6"/>
      <c r="AQ530" s="6"/>
      <c r="AT530" s="6"/>
      <c r="AW530" s="6"/>
    </row>
    <row r="531" spans="1:66">
      <c r="A531" s="8">
        <v>300002010</v>
      </c>
      <c r="B531" s="9">
        <v>794</v>
      </c>
      <c r="C531" s="10" t="s">
        <v>2282</v>
      </c>
      <c r="D531" s="9" t="s">
        <v>2283</v>
      </c>
      <c r="E531" s="10" t="s">
        <v>2284</v>
      </c>
      <c r="F531" s="19" t="s">
        <v>39</v>
      </c>
      <c r="G531" s="18">
        <v>5002</v>
      </c>
      <c r="H531" s="6" t="s">
        <v>1671</v>
      </c>
      <c r="I531" s="6" t="s">
        <v>1722</v>
      </c>
      <c r="J531" s="18">
        <v>6001</v>
      </c>
      <c r="K531" s="6" t="s">
        <v>1656</v>
      </c>
      <c r="L531" s="6" t="s">
        <v>1657</v>
      </c>
      <c r="M531" s="6"/>
      <c r="P531" s="6"/>
      <c r="S531" s="6"/>
      <c r="AK531" s="6"/>
      <c r="AN531" s="6"/>
      <c r="AQ531" s="6"/>
    </row>
    <row r="532" spans="1:66">
      <c r="A532" s="8">
        <v>300000445</v>
      </c>
      <c r="B532" s="9">
        <v>795</v>
      </c>
      <c r="C532" s="10" t="s">
        <v>1008</v>
      </c>
      <c r="D532" s="9" t="s">
        <v>1009</v>
      </c>
      <c r="E532" s="10" t="s">
        <v>1010</v>
      </c>
      <c r="F532" s="19" t="s">
        <v>39</v>
      </c>
      <c r="G532" s="18">
        <v>2007</v>
      </c>
      <c r="H532" s="6" t="s">
        <v>1602</v>
      </c>
      <c r="I532" s="6" t="s">
        <v>1608</v>
      </c>
      <c r="J532" s="18">
        <v>2008</v>
      </c>
      <c r="K532" s="6" t="s">
        <v>1602</v>
      </c>
      <c r="L532" s="6" t="s">
        <v>1609</v>
      </c>
      <c r="M532" s="18">
        <v>15003</v>
      </c>
      <c r="N532" s="6" t="s">
        <v>1610</v>
      </c>
      <c r="O532" s="6" t="s">
        <v>1611</v>
      </c>
      <c r="P532" s="6"/>
      <c r="S532" s="6"/>
      <c r="V532" s="6"/>
      <c r="Y532" s="6"/>
      <c r="AB532" s="6"/>
      <c r="AE532" s="6"/>
    </row>
    <row r="533" spans="1:66">
      <c r="A533" s="8">
        <v>300000930</v>
      </c>
      <c r="B533" s="9">
        <v>796</v>
      </c>
      <c r="C533" s="10" t="s">
        <v>2285</v>
      </c>
      <c r="D533" s="9" t="s">
        <v>2286</v>
      </c>
      <c r="E533" s="10" t="s">
        <v>2287</v>
      </c>
      <c r="F533" s="19" t="s">
        <v>39</v>
      </c>
      <c r="G533" s="18">
        <v>7001</v>
      </c>
      <c r="H533" s="6" t="s">
        <v>1620</v>
      </c>
      <c r="I533" s="6" t="s">
        <v>1621</v>
      </c>
      <c r="J533" s="18">
        <v>8002</v>
      </c>
      <c r="K533" s="6" t="s">
        <v>1625</v>
      </c>
      <c r="L533" s="6" t="s">
        <v>1638</v>
      </c>
      <c r="M533" s="18">
        <v>14001</v>
      </c>
      <c r="N533" s="6" t="s">
        <v>1640</v>
      </c>
      <c r="O533" s="6" t="s">
        <v>1641</v>
      </c>
      <c r="P533" s="6"/>
      <c r="S533" s="6"/>
      <c r="V533" s="6"/>
      <c r="AQ533" s="6"/>
      <c r="AT533" s="6"/>
      <c r="AW533" s="6"/>
    </row>
    <row r="534" spans="1:66">
      <c r="A534" s="8">
        <v>300002192</v>
      </c>
      <c r="B534" s="9">
        <v>797</v>
      </c>
      <c r="C534" s="10" t="s">
        <v>1011</v>
      </c>
      <c r="D534" s="9" t="s">
        <v>1012</v>
      </c>
      <c r="E534" s="10" t="s">
        <v>1013</v>
      </c>
      <c r="F534" s="19" t="s">
        <v>35</v>
      </c>
      <c r="G534" s="18">
        <v>1001</v>
      </c>
      <c r="H534" s="6" t="s">
        <v>1615</v>
      </c>
      <c r="I534" s="6" t="s">
        <v>1688</v>
      </c>
      <c r="J534" s="18">
        <v>1002</v>
      </c>
      <c r="K534" s="6" t="s">
        <v>1615</v>
      </c>
      <c r="L534" s="6" t="s">
        <v>1616</v>
      </c>
      <c r="M534" s="18">
        <v>1004</v>
      </c>
      <c r="N534" s="6" t="s">
        <v>1615</v>
      </c>
      <c r="O534" s="6" t="s">
        <v>1617</v>
      </c>
      <c r="P534" s="18">
        <v>2002</v>
      </c>
      <c r="Q534" s="6" t="s">
        <v>1602</v>
      </c>
      <c r="R534" s="6" t="s">
        <v>1604</v>
      </c>
      <c r="S534" s="18">
        <v>2003</v>
      </c>
      <c r="T534" s="6" t="s">
        <v>1602</v>
      </c>
      <c r="U534" s="6" t="s">
        <v>1619</v>
      </c>
      <c r="V534" s="18">
        <v>2004</v>
      </c>
      <c r="W534" s="6" t="s">
        <v>1602</v>
      </c>
      <c r="X534" s="6" t="s">
        <v>1605</v>
      </c>
      <c r="Y534" s="18">
        <v>2005</v>
      </c>
      <c r="Z534" s="6" t="s">
        <v>1602</v>
      </c>
      <c r="AA534" s="6" t="s">
        <v>1606</v>
      </c>
      <c r="AB534" s="18">
        <v>2006</v>
      </c>
      <c r="AC534" s="6" t="s">
        <v>1602</v>
      </c>
      <c r="AD534" s="6" t="s">
        <v>1607</v>
      </c>
      <c r="AE534" s="18">
        <v>2007</v>
      </c>
      <c r="AF534" s="6" t="s">
        <v>1602</v>
      </c>
      <c r="AG534" s="6" t="s">
        <v>1608</v>
      </c>
      <c r="AH534" s="18">
        <v>2008</v>
      </c>
      <c r="AI534" s="6" t="s">
        <v>1602</v>
      </c>
      <c r="AJ534" s="6" t="s">
        <v>1609</v>
      </c>
      <c r="AK534" s="18">
        <v>3001</v>
      </c>
      <c r="AL534" s="6" t="s">
        <v>1652</v>
      </c>
      <c r="AM534" s="6" t="s">
        <v>1699</v>
      </c>
      <c r="AN534" s="18">
        <v>3002</v>
      </c>
      <c r="AO534" s="6" t="s">
        <v>1652</v>
      </c>
      <c r="AP534" s="6" t="s">
        <v>1786</v>
      </c>
      <c r="AQ534" s="18">
        <v>7002</v>
      </c>
      <c r="AR534" s="6" t="s">
        <v>1620</v>
      </c>
      <c r="AS534" s="6" t="s">
        <v>1622</v>
      </c>
      <c r="AT534" s="18">
        <v>7004</v>
      </c>
      <c r="AU534" s="6" t="s">
        <v>1620</v>
      </c>
      <c r="AV534" s="6" t="s">
        <v>1711</v>
      </c>
      <c r="AW534" s="18">
        <v>7005</v>
      </c>
      <c r="AX534" s="6" t="s">
        <v>1620</v>
      </c>
      <c r="AY534" s="6" t="s">
        <v>1623</v>
      </c>
      <c r="AZ534" s="18">
        <v>8003</v>
      </c>
      <c r="BA534" s="6" t="s">
        <v>1625</v>
      </c>
      <c r="BB534" s="6" t="s">
        <v>1745</v>
      </c>
      <c r="BC534" s="18">
        <v>15001</v>
      </c>
      <c r="BD534" s="6" t="s">
        <v>1610</v>
      </c>
      <c r="BE534" s="6" t="s">
        <v>1688</v>
      </c>
      <c r="BF534" s="18">
        <v>15002</v>
      </c>
      <c r="BG534" s="6" t="s">
        <v>1610</v>
      </c>
      <c r="BH534" s="6" t="s">
        <v>1602</v>
      </c>
      <c r="BI534" s="18">
        <v>15003</v>
      </c>
      <c r="BJ534" s="6" t="s">
        <v>1610</v>
      </c>
      <c r="BK534" s="6" t="s">
        <v>1611</v>
      </c>
      <c r="BL534" s="18">
        <v>15004</v>
      </c>
      <c r="BM534" s="6" t="s">
        <v>1610</v>
      </c>
      <c r="BN534" s="6" t="s">
        <v>1652</v>
      </c>
    </row>
    <row r="535" spans="1:66">
      <c r="A535" s="8">
        <v>300001901</v>
      </c>
      <c r="B535" s="9">
        <v>798</v>
      </c>
      <c r="C535" s="10" t="s">
        <v>2288</v>
      </c>
      <c r="D535" s="9" t="s">
        <v>2289</v>
      </c>
      <c r="E535" s="10" t="s">
        <v>2290</v>
      </c>
      <c r="F535" s="19" t="s">
        <v>39</v>
      </c>
      <c r="G535" s="18">
        <v>4002</v>
      </c>
      <c r="H535" s="6" t="s">
        <v>1626</v>
      </c>
      <c r="I535" s="6" t="s">
        <v>1655</v>
      </c>
      <c r="J535" s="18">
        <v>8008</v>
      </c>
      <c r="K535" s="6" t="s">
        <v>1625</v>
      </c>
      <c r="L535" s="6" t="s">
        <v>1693</v>
      </c>
      <c r="M535" s="18">
        <v>10003</v>
      </c>
      <c r="N535" s="6" t="s">
        <v>1660</v>
      </c>
      <c r="O535" s="6" t="s">
        <v>1694</v>
      </c>
      <c r="P535" s="6"/>
      <c r="S535" s="6"/>
      <c r="V535" s="6"/>
      <c r="AK535" s="6"/>
      <c r="AN535" s="6"/>
      <c r="AQ535" s="6"/>
    </row>
    <row r="536" spans="1:66">
      <c r="A536" s="8">
        <v>300002717</v>
      </c>
      <c r="B536" s="9">
        <v>801</v>
      </c>
      <c r="C536" s="10" t="s">
        <v>1014</v>
      </c>
      <c r="D536" s="9" t="s">
        <v>1015</v>
      </c>
      <c r="E536" s="10" t="s">
        <v>1016</v>
      </c>
      <c r="F536" s="19" t="s">
        <v>39</v>
      </c>
      <c r="G536" s="18">
        <v>1004</v>
      </c>
      <c r="H536" s="6" t="s">
        <v>1615</v>
      </c>
      <c r="I536" s="6" t="s">
        <v>1617</v>
      </c>
      <c r="J536" s="18">
        <v>2003</v>
      </c>
      <c r="K536" s="6" t="s">
        <v>1602</v>
      </c>
      <c r="L536" s="6" t="s">
        <v>1619</v>
      </c>
      <c r="M536" s="18">
        <v>2007</v>
      </c>
      <c r="N536" s="6" t="s">
        <v>1602</v>
      </c>
      <c r="O536" s="6" t="s">
        <v>1608</v>
      </c>
      <c r="P536" s="18">
        <v>2008</v>
      </c>
      <c r="Q536" s="6" t="s">
        <v>1602</v>
      </c>
      <c r="R536" s="6" t="s">
        <v>1609</v>
      </c>
      <c r="S536" s="18">
        <v>3001</v>
      </c>
      <c r="T536" s="6" t="s">
        <v>1652</v>
      </c>
      <c r="U536" s="6" t="s">
        <v>1699</v>
      </c>
      <c r="V536" s="18">
        <v>3002</v>
      </c>
      <c r="W536" s="6" t="s">
        <v>1652</v>
      </c>
      <c r="X536" s="6" t="s">
        <v>1786</v>
      </c>
      <c r="Y536" s="18">
        <v>3004</v>
      </c>
      <c r="Z536" s="6" t="s">
        <v>1652</v>
      </c>
      <c r="AA536" s="6" t="s">
        <v>1653</v>
      </c>
      <c r="AB536" s="18">
        <v>3005</v>
      </c>
      <c r="AC536" s="6" t="s">
        <v>1652</v>
      </c>
      <c r="AD536" s="6" t="s">
        <v>1726</v>
      </c>
      <c r="AE536" s="18">
        <v>3006</v>
      </c>
      <c r="AF536" s="6" t="s">
        <v>1652</v>
      </c>
      <c r="AG536" s="6" t="s">
        <v>1654</v>
      </c>
      <c r="AH536" s="18">
        <v>3013</v>
      </c>
      <c r="AI536" s="6" t="s">
        <v>1652</v>
      </c>
      <c r="AJ536" s="6" t="s">
        <v>1840</v>
      </c>
      <c r="AK536" s="18">
        <v>7002</v>
      </c>
      <c r="AL536" s="6" t="s">
        <v>1620</v>
      </c>
      <c r="AM536" s="6" t="s">
        <v>1622</v>
      </c>
      <c r="AN536" s="18">
        <v>7004</v>
      </c>
      <c r="AO536" s="6" t="s">
        <v>1620</v>
      </c>
      <c r="AP536" s="6" t="s">
        <v>1711</v>
      </c>
      <c r="AQ536" s="18">
        <v>7005</v>
      </c>
      <c r="AR536" s="6" t="s">
        <v>1620</v>
      </c>
      <c r="AS536" s="6" t="s">
        <v>1623</v>
      </c>
      <c r="AT536" s="18">
        <v>7006</v>
      </c>
      <c r="AU536" s="6" t="s">
        <v>1620</v>
      </c>
      <c r="AV536" s="6" t="s">
        <v>1624</v>
      </c>
      <c r="AW536" s="18">
        <v>15003</v>
      </c>
      <c r="AX536" s="6" t="s">
        <v>1610</v>
      </c>
      <c r="AY536" s="6" t="s">
        <v>1611</v>
      </c>
      <c r="AZ536" s="6"/>
      <c r="BC536" s="6"/>
      <c r="BF536" s="6"/>
    </row>
    <row r="537" spans="1:66">
      <c r="A537" s="8">
        <v>300000794</v>
      </c>
      <c r="B537" s="9">
        <v>802</v>
      </c>
      <c r="C537" s="10" t="s">
        <v>1017</v>
      </c>
      <c r="D537" s="9" t="s">
        <v>1018</v>
      </c>
      <c r="E537" s="10" t="s">
        <v>1019</v>
      </c>
      <c r="F537" s="19" t="s">
        <v>27</v>
      </c>
      <c r="G537" s="18">
        <v>3004</v>
      </c>
      <c r="H537" s="6" t="s">
        <v>1652</v>
      </c>
      <c r="I537" s="6" t="s">
        <v>1653</v>
      </c>
      <c r="J537" s="18">
        <v>3005</v>
      </c>
      <c r="K537" s="6" t="s">
        <v>1652</v>
      </c>
      <c r="L537" s="6" t="s">
        <v>1726</v>
      </c>
      <c r="M537" s="18">
        <v>3006</v>
      </c>
      <c r="N537" s="6" t="s">
        <v>1652</v>
      </c>
      <c r="O537" s="6" t="s">
        <v>1654</v>
      </c>
      <c r="P537" s="6"/>
      <c r="S537" s="6"/>
      <c r="V537" s="6"/>
      <c r="Y537" s="6"/>
      <c r="AB537" s="6"/>
      <c r="AE537" s="6"/>
    </row>
    <row r="538" spans="1:66">
      <c r="A538" s="8">
        <v>300002686</v>
      </c>
      <c r="B538" s="9">
        <v>806</v>
      </c>
      <c r="C538" s="10" t="s">
        <v>2291</v>
      </c>
      <c r="D538" s="9" t="s">
        <v>556</v>
      </c>
      <c r="E538" s="10" t="s">
        <v>2292</v>
      </c>
      <c r="F538" s="19" t="s">
        <v>39</v>
      </c>
      <c r="G538" s="18">
        <v>15001</v>
      </c>
      <c r="H538" s="6" t="s">
        <v>1610</v>
      </c>
      <c r="I538" s="6" t="s">
        <v>1688</v>
      </c>
      <c r="J538" s="18">
        <v>15002</v>
      </c>
      <c r="K538" s="6" t="s">
        <v>1610</v>
      </c>
      <c r="L538" s="6" t="s">
        <v>1602</v>
      </c>
      <c r="M538" s="18">
        <v>15003</v>
      </c>
      <c r="N538" s="6" t="s">
        <v>1610</v>
      </c>
      <c r="O538" s="6" t="s">
        <v>1611</v>
      </c>
      <c r="P538" s="18">
        <v>15004</v>
      </c>
      <c r="Q538" s="6" t="s">
        <v>1610</v>
      </c>
      <c r="R538" s="6" t="s">
        <v>1652</v>
      </c>
      <c r="S538" s="18">
        <v>15005</v>
      </c>
      <c r="T538" s="6" t="s">
        <v>1610</v>
      </c>
      <c r="U538" s="6" t="s">
        <v>1626</v>
      </c>
      <c r="V538" s="18">
        <v>15006</v>
      </c>
      <c r="W538" s="6" t="s">
        <v>1610</v>
      </c>
      <c r="X538" s="6" t="s">
        <v>1671</v>
      </c>
      <c r="Y538" s="18">
        <v>15011</v>
      </c>
      <c r="Z538" s="6" t="s">
        <v>1610</v>
      </c>
      <c r="AA538" s="6" t="s">
        <v>1720</v>
      </c>
      <c r="AB538" s="18">
        <v>15012</v>
      </c>
      <c r="AC538" s="6" t="s">
        <v>1610</v>
      </c>
      <c r="AD538" s="6" t="s">
        <v>1818</v>
      </c>
      <c r="AE538" s="6"/>
      <c r="AH538" s="6"/>
      <c r="AK538" s="6"/>
    </row>
    <row r="539" spans="1:66">
      <c r="A539" s="8">
        <v>300001438</v>
      </c>
      <c r="B539" s="9">
        <v>808</v>
      </c>
      <c r="C539" s="10" t="s">
        <v>2293</v>
      </c>
      <c r="D539" s="9" t="s">
        <v>2294</v>
      </c>
      <c r="E539" s="10" t="s">
        <v>2295</v>
      </c>
      <c r="F539" s="19" t="s">
        <v>27</v>
      </c>
      <c r="G539" s="18">
        <v>6003</v>
      </c>
      <c r="H539" s="6" t="s">
        <v>1656</v>
      </c>
      <c r="I539" s="6" t="s">
        <v>1659</v>
      </c>
      <c r="J539" s="18">
        <v>8004</v>
      </c>
      <c r="K539" s="6" t="s">
        <v>1625</v>
      </c>
      <c r="L539" s="6" t="s">
        <v>1682</v>
      </c>
      <c r="M539" s="18">
        <v>9001</v>
      </c>
      <c r="N539" s="6" t="s">
        <v>1676</v>
      </c>
      <c r="O539" s="6" t="s">
        <v>1677</v>
      </c>
      <c r="P539" s="18">
        <v>9004</v>
      </c>
      <c r="Q539" s="6" t="s">
        <v>1676</v>
      </c>
      <c r="R539" s="6" t="s">
        <v>1678</v>
      </c>
      <c r="S539" s="6"/>
      <c r="V539" s="6"/>
      <c r="Y539" s="6"/>
      <c r="AE539" s="6"/>
      <c r="AH539" s="6"/>
      <c r="AK539" s="6"/>
    </row>
    <row r="540" spans="1:66">
      <c r="A540" s="8">
        <v>300001351</v>
      </c>
      <c r="B540" s="9">
        <v>809</v>
      </c>
      <c r="C540" s="10" t="s">
        <v>2296</v>
      </c>
      <c r="D540" s="9" t="s">
        <v>2297</v>
      </c>
      <c r="E540" s="10" t="s">
        <v>2298</v>
      </c>
      <c r="F540" s="19" t="s">
        <v>83</v>
      </c>
      <c r="G540" s="18">
        <v>7002</v>
      </c>
      <c r="H540" s="6" t="s">
        <v>1620</v>
      </c>
      <c r="I540" s="6" t="s">
        <v>1622</v>
      </c>
      <c r="J540" s="18">
        <v>7005</v>
      </c>
      <c r="K540" s="6" t="s">
        <v>1620</v>
      </c>
      <c r="L540" s="6" t="s">
        <v>1623</v>
      </c>
      <c r="M540" s="18">
        <v>11002</v>
      </c>
      <c r="N540" s="6" t="s">
        <v>1630</v>
      </c>
      <c r="O540" s="6" t="s">
        <v>1663</v>
      </c>
      <c r="P540" s="6"/>
      <c r="S540" s="6"/>
      <c r="V540" s="6"/>
      <c r="Y540" s="6"/>
      <c r="AB540" s="6"/>
    </row>
    <row r="541" spans="1:66">
      <c r="A541" s="8">
        <v>300000055</v>
      </c>
      <c r="B541" s="9">
        <v>810</v>
      </c>
      <c r="C541" s="10" t="s">
        <v>1020</v>
      </c>
      <c r="D541" s="9" t="s">
        <v>1021</v>
      </c>
      <c r="E541" s="10" t="s">
        <v>1022</v>
      </c>
      <c r="F541" s="19" t="s">
        <v>27</v>
      </c>
      <c r="G541" s="18">
        <v>5001</v>
      </c>
      <c r="H541" s="6" t="s">
        <v>1671</v>
      </c>
      <c r="I541" s="6" t="s">
        <v>1839</v>
      </c>
      <c r="J541" s="18">
        <v>5002</v>
      </c>
      <c r="K541" s="6" t="s">
        <v>1671</v>
      </c>
      <c r="L541" s="6" t="s">
        <v>1722</v>
      </c>
      <c r="M541" s="18">
        <v>5004</v>
      </c>
      <c r="N541" s="6" t="s">
        <v>1671</v>
      </c>
      <c r="O541" s="6" t="s">
        <v>2014</v>
      </c>
      <c r="P541" s="18">
        <v>5008</v>
      </c>
      <c r="Q541" s="6" t="s">
        <v>1671</v>
      </c>
      <c r="R541" s="6" t="s">
        <v>1864</v>
      </c>
      <c r="S541" s="18">
        <v>5099</v>
      </c>
      <c r="T541" s="6" t="s">
        <v>1671</v>
      </c>
      <c r="U541" s="6" t="s">
        <v>28</v>
      </c>
      <c r="V541" s="6"/>
      <c r="Y541" s="6"/>
      <c r="AB541" s="6"/>
    </row>
    <row r="542" spans="1:66">
      <c r="A542" s="8">
        <v>300002094</v>
      </c>
      <c r="B542" s="9">
        <v>811</v>
      </c>
      <c r="C542" s="10" t="s">
        <v>2299</v>
      </c>
      <c r="D542" s="9" t="s">
        <v>2300</v>
      </c>
      <c r="E542" s="10" t="s">
        <v>2301</v>
      </c>
      <c r="F542" s="19" t="s">
        <v>27</v>
      </c>
      <c r="G542" s="18">
        <v>13099</v>
      </c>
      <c r="H542" s="6" t="s">
        <v>1631</v>
      </c>
      <c r="I542" s="6" t="s">
        <v>28</v>
      </c>
      <c r="J542" s="6"/>
      <c r="M542" s="6"/>
      <c r="P542" s="6"/>
      <c r="AB542" s="6"/>
      <c r="AE542" s="6"/>
      <c r="AH542" s="6"/>
    </row>
    <row r="543" spans="1:66">
      <c r="A543" s="8">
        <v>300001899</v>
      </c>
      <c r="B543" s="9">
        <v>813</v>
      </c>
      <c r="C543" s="10" t="s">
        <v>1023</v>
      </c>
      <c r="D543" s="9" t="s">
        <v>1024</v>
      </c>
      <c r="E543" s="10" t="s">
        <v>1025</v>
      </c>
      <c r="F543" s="19" t="s">
        <v>39</v>
      </c>
      <c r="G543" s="18">
        <v>2002</v>
      </c>
      <c r="H543" s="6" t="s">
        <v>1602</v>
      </c>
      <c r="I543" s="6" t="s">
        <v>1604</v>
      </c>
      <c r="J543" s="18">
        <v>2006</v>
      </c>
      <c r="K543" s="6" t="s">
        <v>1602</v>
      </c>
      <c r="L543" s="6" t="s">
        <v>1607</v>
      </c>
      <c r="M543" s="18">
        <v>2007</v>
      </c>
      <c r="N543" s="6" t="s">
        <v>1602</v>
      </c>
      <c r="O543" s="6" t="s">
        <v>1608</v>
      </c>
      <c r="P543" s="18">
        <v>2008</v>
      </c>
      <c r="Q543" s="6" t="s">
        <v>1602</v>
      </c>
      <c r="R543" s="6" t="s">
        <v>1609</v>
      </c>
      <c r="S543" s="18">
        <v>2099</v>
      </c>
      <c r="T543" s="6" t="s">
        <v>1602</v>
      </c>
      <c r="U543" s="6" t="s">
        <v>28</v>
      </c>
      <c r="V543" s="18">
        <v>15003</v>
      </c>
      <c r="W543" s="6" t="s">
        <v>1610</v>
      </c>
      <c r="X543" s="6" t="s">
        <v>1611</v>
      </c>
      <c r="Y543" s="6"/>
      <c r="AB543" s="6"/>
      <c r="AE543" s="6"/>
    </row>
    <row r="544" spans="1:66">
      <c r="A544" s="8">
        <v>300002575</v>
      </c>
      <c r="B544" s="9">
        <v>815</v>
      </c>
      <c r="C544" s="10" t="s">
        <v>2302</v>
      </c>
      <c r="D544" s="9" t="s">
        <v>2303</v>
      </c>
      <c r="E544" s="10" t="s">
        <v>2304</v>
      </c>
      <c r="F544" s="19" t="s">
        <v>39</v>
      </c>
      <c r="G544" s="18">
        <v>10001</v>
      </c>
      <c r="H544" s="6" t="s">
        <v>1660</v>
      </c>
      <c r="I544" s="6" t="s">
        <v>1803</v>
      </c>
      <c r="J544" s="18">
        <v>10002</v>
      </c>
      <c r="K544" s="6" t="s">
        <v>1660</v>
      </c>
      <c r="L544" s="6" t="s">
        <v>2305</v>
      </c>
      <c r="M544" s="6"/>
      <c r="P544" s="6"/>
      <c r="S544" s="6"/>
      <c r="Y544" s="6"/>
      <c r="AB544" s="6"/>
      <c r="AE544" s="6"/>
    </row>
    <row r="545" spans="1:64">
      <c r="A545" s="8">
        <v>300002701</v>
      </c>
      <c r="B545" s="9">
        <v>817</v>
      </c>
      <c r="C545" s="10" t="s">
        <v>1026</v>
      </c>
      <c r="D545" s="9" t="s">
        <v>1027</v>
      </c>
      <c r="E545" s="10" t="s">
        <v>1028</v>
      </c>
      <c r="F545" s="19" t="s">
        <v>39</v>
      </c>
      <c r="G545" s="18">
        <v>2002</v>
      </c>
      <c r="H545" s="6" t="s">
        <v>1602</v>
      </c>
      <c r="I545" s="6" t="s">
        <v>1604</v>
      </c>
      <c r="J545" s="18">
        <v>6003</v>
      </c>
      <c r="K545" s="6" t="s">
        <v>1656</v>
      </c>
      <c r="L545" s="6" t="s">
        <v>1659</v>
      </c>
      <c r="M545" s="18">
        <v>15002</v>
      </c>
      <c r="N545" s="6" t="s">
        <v>1610</v>
      </c>
      <c r="O545" s="6" t="s">
        <v>1602</v>
      </c>
      <c r="P545" s="6"/>
      <c r="S545" s="6"/>
      <c r="V545" s="6"/>
    </row>
    <row r="546" spans="1:64">
      <c r="A546" s="8">
        <v>300001422</v>
      </c>
      <c r="B546" s="9">
        <v>819</v>
      </c>
      <c r="C546" s="10" t="s">
        <v>2306</v>
      </c>
      <c r="D546" s="9" t="s">
        <v>2307</v>
      </c>
      <c r="E546" s="10" t="s">
        <v>2308</v>
      </c>
      <c r="F546" s="19" t="s">
        <v>39</v>
      </c>
      <c r="G546" s="18">
        <v>4099</v>
      </c>
      <c r="H546" s="6" t="s">
        <v>1626</v>
      </c>
      <c r="I546" s="6" t="s">
        <v>28</v>
      </c>
      <c r="J546" s="18">
        <v>5002</v>
      </c>
      <c r="K546" s="6" t="s">
        <v>1671</v>
      </c>
      <c r="L546" s="6" t="s">
        <v>1722</v>
      </c>
      <c r="M546" s="18">
        <v>6001</v>
      </c>
      <c r="N546" s="6" t="s">
        <v>1656</v>
      </c>
      <c r="O546" s="6" t="s">
        <v>1657</v>
      </c>
      <c r="P546" s="18">
        <v>6002</v>
      </c>
      <c r="Q546" s="6" t="s">
        <v>1656</v>
      </c>
      <c r="R546" s="6" t="s">
        <v>1658</v>
      </c>
      <c r="S546" s="18">
        <v>6003</v>
      </c>
      <c r="T546" s="6" t="s">
        <v>1656</v>
      </c>
      <c r="U546" s="6" t="s">
        <v>1659</v>
      </c>
      <c r="V546" s="18">
        <v>6099</v>
      </c>
      <c r="W546" s="6" t="s">
        <v>1656</v>
      </c>
      <c r="X546" s="6" t="s">
        <v>28</v>
      </c>
      <c r="Y546" s="18">
        <v>9001</v>
      </c>
      <c r="Z546" s="6" t="s">
        <v>1676</v>
      </c>
      <c r="AA546" s="6" t="s">
        <v>1677</v>
      </c>
      <c r="AB546" s="18">
        <v>9099</v>
      </c>
      <c r="AC546" s="6" t="s">
        <v>1676</v>
      </c>
      <c r="AD546" s="6" t="s">
        <v>28</v>
      </c>
      <c r="AE546" s="6"/>
      <c r="AH546" s="6"/>
      <c r="AK546" s="6"/>
    </row>
    <row r="547" spans="1:64">
      <c r="A547" s="8">
        <v>300002773</v>
      </c>
      <c r="B547" s="9">
        <v>820</v>
      </c>
      <c r="C547" s="10" t="s">
        <v>1029</v>
      </c>
      <c r="D547" s="9" t="s">
        <v>1030</v>
      </c>
      <c r="E547" s="10" t="s">
        <v>1031</v>
      </c>
      <c r="F547" s="19" t="s">
        <v>83</v>
      </c>
      <c r="G547" s="18">
        <v>14001</v>
      </c>
      <c r="H547" s="6" t="s">
        <v>1640</v>
      </c>
      <c r="I547" s="6" t="s">
        <v>1641</v>
      </c>
      <c r="J547" s="18">
        <v>99099</v>
      </c>
      <c r="K547" s="6" t="s">
        <v>28</v>
      </c>
      <c r="L547" s="6" t="s">
        <v>28</v>
      </c>
      <c r="M547" s="6"/>
      <c r="P547" s="6"/>
      <c r="S547" s="6"/>
    </row>
    <row r="548" spans="1:64">
      <c r="A548" s="8">
        <v>300001088</v>
      </c>
      <c r="B548" s="9">
        <v>821</v>
      </c>
      <c r="C548" s="10" t="s">
        <v>2309</v>
      </c>
      <c r="D548" s="9" t="s">
        <v>2310</v>
      </c>
      <c r="E548" s="10" t="s">
        <v>2311</v>
      </c>
      <c r="F548" s="19" t="s">
        <v>39</v>
      </c>
      <c r="G548" s="18">
        <v>6099</v>
      </c>
      <c r="H548" s="6" t="s">
        <v>1656</v>
      </c>
      <c r="I548" s="6" t="s">
        <v>28</v>
      </c>
      <c r="J548" s="18">
        <v>11001</v>
      </c>
      <c r="K548" s="6" t="s">
        <v>1630</v>
      </c>
      <c r="L548" s="6" t="s">
        <v>1662</v>
      </c>
      <c r="M548" s="18">
        <v>11004</v>
      </c>
      <c r="N548" s="6" t="s">
        <v>1630</v>
      </c>
      <c r="O548" s="6" t="s">
        <v>1692</v>
      </c>
      <c r="P548" s="18">
        <v>11005</v>
      </c>
      <c r="Q548" s="6" t="s">
        <v>1630</v>
      </c>
      <c r="R548" s="6" t="s">
        <v>1835</v>
      </c>
      <c r="S548" s="6"/>
      <c r="V548" s="6"/>
      <c r="Y548" s="6"/>
      <c r="AQ548" s="6"/>
      <c r="AT548" s="6"/>
      <c r="AW548" s="6"/>
    </row>
    <row r="549" spans="1:64">
      <c r="A549" s="8">
        <v>300002652</v>
      </c>
      <c r="B549" s="9">
        <v>822</v>
      </c>
      <c r="C549" s="10" t="s">
        <v>1032</v>
      </c>
      <c r="D549" s="9" t="s">
        <v>1033</v>
      </c>
      <c r="E549" s="10" t="s">
        <v>1034</v>
      </c>
      <c r="F549" s="19" t="s">
        <v>39</v>
      </c>
      <c r="G549" s="18">
        <v>4099</v>
      </c>
      <c r="H549" s="6" t="s">
        <v>1626</v>
      </c>
      <c r="I549" s="6" t="s">
        <v>28</v>
      </c>
      <c r="J549" s="6"/>
      <c r="M549" s="6"/>
      <c r="P549" s="6"/>
      <c r="Y549" s="6"/>
      <c r="AB549" s="6"/>
      <c r="AE549" s="6"/>
    </row>
    <row r="550" spans="1:64">
      <c r="A550" s="8">
        <v>300000805</v>
      </c>
      <c r="B550" s="9">
        <v>823</v>
      </c>
      <c r="C550" s="10" t="s">
        <v>1035</v>
      </c>
      <c r="D550" s="9" t="s">
        <v>1036</v>
      </c>
      <c r="E550" s="10" t="s">
        <v>1037</v>
      </c>
      <c r="F550" s="19" t="s">
        <v>27</v>
      </c>
      <c r="G550" s="18">
        <v>2004</v>
      </c>
      <c r="H550" s="6" t="s">
        <v>1602</v>
      </c>
      <c r="I550" s="6" t="s">
        <v>1605</v>
      </c>
      <c r="J550" s="18">
        <v>8003</v>
      </c>
      <c r="K550" s="6" t="s">
        <v>1625</v>
      </c>
      <c r="L550" s="6" t="s">
        <v>1745</v>
      </c>
      <c r="M550" s="18">
        <v>8004</v>
      </c>
      <c r="N550" s="6" t="s">
        <v>1625</v>
      </c>
      <c r="O550" s="6" t="s">
        <v>1682</v>
      </c>
      <c r="P550" s="18">
        <v>14001</v>
      </c>
      <c r="Q550" s="6" t="s">
        <v>1640</v>
      </c>
      <c r="R550" s="6" t="s">
        <v>1641</v>
      </c>
      <c r="S550" s="6"/>
      <c r="V550" s="6"/>
      <c r="Y550" s="6"/>
      <c r="AK550" s="6"/>
      <c r="AN550" s="6"/>
      <c r="AQ550" s="6"/>
    </row>
    <row r="551" spans="1:64">
      <c r="A551" s="8">
        <v>300001534</v>
      </c>
      <c r="B551" s="9">
        <v>824</v>
      </c>
      <c r="C551" s="10" t="s">
        <v>1038</v>
      </c>
      <c r="D551" s="9" t="s">
        <v>1039</v>
      </c>
      <c r="E551" s="10" t="s">
        <v>1040</v>
      </c>
      <c r="F551" s="19" t="s">
        <v>35</v>
      </c>
      <c r="G551" s="18">
        <v>1001</v>
      </c>
      <c r="H551" s="6" t="s">
        <v>1615</v>
      </c>
      <c r="I551" s="6" t="s">
        <v>1688</v>
      </c>
      <c r="J551" s="18">
        <v>2001</v>
      </c>
      <c r="K551" s="6" t="s">
        <v>1602</v>
      </c>
      <c r="L551" s="6" t="s">
        <v>1603</v>
      </c>
      <c r="M551" s="18">
        <v>8007</v>
      </c>
      <c r="N551" s="6" t="s">
        <v>1625</v>
      </c>
      <c r="O551" s="6" t="s">
        <v>1639</v>
      </c>
      <c r="P551" s="18">
        <v>15008</v>
      </c>
      <c r="Q551" s="6" t="s">
        <v>1610</v>
      </c>
      <c r="R551" s="6" t="s">
        <v>1645</v>
      </c>
      <c r="S551" s="6"/>
      <c r="V551" s="6"/>
      <c r="Y551" s="6"/>
    </row>
    <row r="552" spans="1:64">
      <c r="A552" s="8">
        <v>300001838</v>
      </c>
      <c r="B552" s="9">
        <v>825</v>
      </c>
      <c r="C552" s="10" t="s">
        <v>1041</v>
      </c>
      <c r="D552" s="9" t="s">
        <v>1042</v>
      </c>
      <c r="E552" s="10" t="s">
        <v>1043</v>
      </c>
      <c r="F552" s="19" t="s">
        <v>27</v>
      </c>
      <c r="G552" s="18">
        <v>5001</v>
      </c>
      <c r="H552" s="6" t="s">
        <v>1671</v>
      </c>
      <c r="I552" s="6" t="s">
        <v>1839</v>
      </c>
      <c r="J552" s="18">
        <v>5002</v>
      </c>
      <c r="K552" s="6" t="s">
        <v>1671</v>
      </c>
      <c r="L552" s="6" t="s">
        <v>1722</v>
      </c>
      <c r="M552" s="18">
        <v>5003</v>
      </c>
      <c r="N552" s="6" t="s">
        <v>1671</v>
      </c>
      <c r="O552" s="6" t="s">
        <v>1841</v>
      </c>
      <c r="P552" s="18">
        <v>5004</v>
      </c>
      <c r="Q552" s="6" t="s">
        <v>1671</v>
      </c>
      <c r="R552" s="6" t="s">
        <v>2014</v>
      </c>
      <c r="S552" s="18">
        <v>5008</v>
      </c>
      <c r="T552" s="6" t="s">
        <v>1671</v>
      </c>
      <c r="U552" s="6" t="s">
        <v>1864</v>
      </c>
      <c r="V552" s="18">
        <v>5099</v>
      </c>
      <c r="W552" s="6" t="s">
        <v>1671</v>
      </c>
      <c r="X552" s="6" t="s">
        <v>28</v>
      </c>
      <c r="Y552" s="6"/>
      <c r="AB552" s="6"/>
      <c r="AE552" s="6"/>
    </row>
    <row r="553" spans="1:64">
      <c r="A553" s="8">
        <v>300002886</v>
      </c>
      <c r="B553" s="9">
        <v>828</v>
      </c>
      <c r="C553" s="10" t="s">
        <v>2312</v>
      </c>
      <c r="D553" s="9" t="s">
        <v>2313</v>
      </c>
      <c r="E553" s="10" t="s">
        <v>2314</v>
      </c>
      <c r="F553" s="19" t="s">
        <v>39</v>
      </c>
      <c r="G553" s="18">
        <v>10004</v>
      </c>
      <c r="H553" s="6" t="s">
        <v>1660</v>
      </c>
      <c r="I553" s="6" t="s">
        <v>1661</v>
      </c>
      <c r="J553" s="18">
        <v>11099</v>
      </c>
      <c r="K553" s="6" t="s">
        <v>1630</v>
      </c>
      <c r="L553" s="6" t="s">
        <v>28</v>
      </c>
      <c r="M553" s="6"/>
      <c r="P553" s="6"/>
      <c r="S553" s="6"/>
      <c r="AK553" s="6"/>
      <c r="AN553" s="6"/>
      <c r="AQ553" s="6"/>
    </row>
    <row r="554" spans="1:64">
      <c r="A554" s="8">
        <v>300002463</v>
      </c>
      <c r="B554" s="9">
        <v>829</v>
      </c>
      <c r="C554" s="10" t="s">
        <v>1044</v>
      </c>
      <c r="D554" s="9" t="s">
        <v>1045</v>
      </c>
      <c r="E554" s="10" t="s">
        <v>1046</v>
      </c>
      <c r="F554" s="19" t="s">
        <v>27</v>
      </c>
      <c r="G554" s="18">
        <v>2006</v>
      </c>
      <c r="H554" s="6" t="s">
        <v>1602</v>
      </c>
      <c r="I554" s="6" t="s">
        <v>1607</v>
      </c>
      <c r="J554" s="18">
        <v>2099</v>
      </c>
      <c r="K554" s="6" t="s">
        <v>1602</v>
      </c>
      <c r="L554" s="6" t="s">
        <v>28</v>
      </c>
      <c r="M554" s="18">
        <v>14001</v>
      </c>
      <c r="N554" s="6" t="s">
        <v>1640</v>
      </c>
      <c r="O554" s="6" t="s">
        <v>1641</v>
      </c>
      <c r="P554" s="6"/>
      <c r="S554" s="6"/>
      <c r="V554" s="6"/>
    </row>
    <row r="555" spans="1:64">
      <c r="A555" s="8">
        <v>300002832</v>
      </c>
      <c r="B555" s="9">
        <v>830</v>
      </c>
      <c r="C555" s="10" t="s">
        <v>2315</v>
      </c>
      <c r="D555" s="9" t="s">
        <v>2316</v>
      </c>
      <c r="E555" s="10" t="s">
        <v>2317</v>
      </c>
      <c r="F555" s="19" t="s">
        <v>35</v>
      </c>
      <c r="G555" s="18">
        <v>15006</v>
      </c>
      <c r="H555" s="6" t="s">
        <v>1610</v>
      </c>
      <c r="I555" s="6" t="s">
        <v>1671</v>
      </c>
      <c r="J555" s="6"/>
      <c r="M555" s="6"/>
      <c r="P555" s="6"/>
      <c r="AB555" s="6"/>
      <c r="AE555" s="6"/>
      <c r="AH555" s="6"/>
    </row>
    <row r="556" spans="1:64">
      <c r="A556" s="8">
        <v>300002008</v>
      </c>
      <c r="B556" s="9">
        <v>831</v>
      </c>
      <c r="C556" s="10" t="s">
        <v>1047</v>
      </c>
      <c r="D556" s="9" t="s">
        <v>1048</v>
      </c>
      <c r="E556" s="10" t="s">
        <v>1049</v>
      </c>
      <c r="F556" s="19" t="s">
        <v>27</v>
      </c>
      <c r="G556" s="18">
        <v>15099</v>
      </c>
      <c r="H556" s="6" t="s">
        <v>1610</v>
      </c>
      <c r="I556" s="6" t="s">
        <v>28</v>
      </c>
      <c r="J556" s="6"/>
      <c r="M556" s="6"/>
      <c r="P556" s="6"/>
      <c r="BF556" s="6"/>
      <c r="BI556" s="6"/>
      <c r="BL556" s="6"/>
    </row>
    <row r="557" spans="1:64">
      <c r="A557" s="8">
        <v>300001459</v>
      </c>
      <c r="B557" s="9">
        <v>833</v>
      </c>
      <c r="C557" s="10" t="s">
        <v>1050</v>
      </c>
      <c r="D557" s="9" t="s">
        <v>1051</v>
      </c>
      <c r="E557" s="10" t="s">
        <v>1052</v>
      </c>
      <c r="F557" s="19" t="s">
        <v>39</v>
      </c>
      <c r="G557" s="18">
        <v>1001</v>
      </c>
      <c r="H557" s="6" t="s">
        <v>1615</v>
      </c>
      <c r="I557" s="6" t="s">
        <v>1688</v>
      </c>
      <c r="J557" s="18">
        <v>2002</v>
      </c>
      <c r="K557" s="6" t="s">
        <v>1602</v>
      </c>
      <c r="L557" s="6" t="s">
        <v>1604</v>
      </c>
      <c r="M557" s="18">
        <v>2003</v>
      </c>
      <c r="N557" s="6" t="s">
        <v>1602</v>
      </c>
      <c r="O557" s="6" t="s">
        <v>1619</v>
      </c>
      <c r="P557" s="18">
        <v>2004</v>
      </c>
      <c r="Q557" s="6" t="s">
        <v>1602</v>
      </c>
      <c r="R557" s="6" t="s">
        <v>1605</v>
      </c>
      <c r="S557" s="18">
        <v>2005</v>
      </c>
      <c r="T557" s="6" t="s">
        <v>1602</v>
      </c>
      <c r="U557" s="6" t="s">
        <v>1606</v>
      </c>
      <c r="V557" s="18">
        <v>2006</v>
      </c>
      <c r="W557" s="6" t="s">
        <v>1602</v>
      </c>
      <c r="X557" s="6" t="s">
        <v>1607</v>
      </c>
      <c r="Y557" s="18">
        <v>2007</v>
      </c>
      <c r="Z557" s="6" t="s">
        <v>1602</v>
      </c>
      <c r="AA557" s="6" t="s">
        <v>1608</v>
      </c>
      <c r="AB557" s="18">
        <v>2008</v>
      </c>
      <c r="AC557" s="6" t="s">
        <v>1602</v>
      </c>
      <c r="AD557" s="6" t="s">
        <v>1609</v>
      </c>
      <c r="AE557" s="18">
        <v>2099</v>
      </c>
      <c r="AF557" s="6" t="s">
        <v>1602</v>
      </c>
      <c r="AG557" s="6" t="s">
        <v>28</v>
      </c>
      <c r="AH557" s="6"/>
      <c r="AK557" s="6"/>
      <c r="AN557" s="6"/>
    </row>
    <row r="558" spans="1:64">
      <c r="A558" s="8">
        <v>300002887</v>
      </c>
      <c r="B558" s="9">
        <v>834</v>
      </c>
      <c r="C558" s="10" t="s">
        <v>1053</v>
      </c>
      <c r="D558" s="9" t="s">
        <v>1054</v>
      </c>
      <c r="E558" s="10" t="s">
        <v>1055</v>
      </c>
      <c r="F558" s="19" t="s">
        <v>39</v>
      </c>
      <c r="G558" s="18">
        <v>1001</v>
      </c>
      <c r="H558" s="6" t="s">
        <v>1615</v>
      </c>
      <c r="I558" s="6" t="s">
        <v>1688</v>
      </c>
      <c r="J558" s="18">
        <v>2007</v>
      </c>
      <c r="K558" s="6" t="s">
        <v>1602</v>
      </c>
      <c r="L558" s="6" t="s">
        <v>1608</v>
      </c>
      <c r="M558" s="18">
        <v>2008</v>
      </c>
      <c r="N558" s="6" t="s">
        <v>1602</v>
      </c>
      <c r="O558" s="6" t="s">
        <v>1609</v>
      </c>
      <c r="P558" s="18">
        <v>2099</v>
      </c>
      <c r="Q558" s="6" t="s">
        <v>1602</v>
      </c>
      <c r="R558" s="6" t="s">
        <v>28</v>
      </c>
      <c r="S558" s="6"/>
      <c r="V558" s="6"/>
      <c r="Y558" s="6"/>
      <c r="AB558" s="6"/>
    </row>
    <row r="559" spans="1:64">
      <c r="A559" s="8">
        <v>300001029</v>
      </c>
      <c r="B559" s="9">
        <v>836</v>
      </c>
      <c r="C559" s="10" t="s">
        <v>2318</v>
      </c>
      <c r="D559" s="9" t="s">
        <v>2319</v>
      </c>
      <c r="E559" s="10" t="s">
        <v>2320</v>
      </c>
      <c r="F559" s="19" t="s">
        <v>39</v>
      </c>
      <c r="G559" s="18">
        <v>4099</v>
      </c>
      <c r="H559" s="6" t="s">
        <v>1626</v>
      </c>
      <c r="I559" s="6" t="s">
        <v>28</v>
      </c>
      <c r="J559" s="6"/>
      <c r="M559" s="6"/>
      <c r="P559" s="6"/>
      <c r="AE559" s="6"/>
      <c r="AH559" s="6"/>
      <c r="AK559" s="6"/>
    </row>
    <row r="560" spans="1:64">
      <c r="A560" s="8">
        <v>300002209</v>
      </c>
      <c r="B560" s="9">
        <v>837</v>
      </c>
      <c r="C560" s="10" t="s">
        <v>2321</v>
      </c>
      <c r="D560" s="9" t="s">
        <v>2322</v>
      </c>
      <c r="E560" s="10" t="s">
        <v>2323</v>
      </c>
      <c r="F560" s="19" t="s">
        <v>27</v>
      </c>
      <c r="G560" s="18">
        <v>14001</v>
      </c>
      <c r="H560" s="6" t="s">
        <v>1640</v>
      </c>
      <c r="I560" s="6" t="s">
        <v>1641</v>
      </c>
      <c r="J560" s="6"/>
      <c r="M560" s="6"/>
      <c r="P560" s="6"/>
      <c r="Y560" s="6"/>
      <c r="AB560" s="6"/>
      <c r="AE560" s="6"/>
      <c r="AH560" s="6"/>
    </row>
    <row r="561" spans="1:64">
      <c r="A561" s="8">
        <v>300002707</v>
      </c>
      <c r="B561" s="9">
        <v>838</v>
      </c>
      <c r="C561" s="10" t="s">
        <v>1056</v>
      </c>
      <c r="D561" s="9" t="s">
        <v>1057</v>
      </c>
      <c r="E561" s="10" t="s">
        <v>1058</v>
      </c>
      <c r="F561" s="19" t="s">
        <v>83</v>
      </c>
      <c r="G561" s="18">
        <v>4005</v>
      </c>
      <c r="H561" s="6" t="s">
        <v>1626</v>
      </c>
      <c r="I561" s="6" t="s">
        <v>1644</v>
      </c>
      <c r="J561" s="6"/>
      <c r="M561" s="6"/>
      <c r="P561" s="6"/>
      <c r="AB561" s="6"/>
      <c r="AE561" s="6"/>
      <c r="AH561" s="6"/>
    </row>
    <row r="562" spans="1:64">
      <c r="A562" s="8">
        <v>300001411</v>
      </c>
      <c r="B562" s="9">
        <v>839</v>
      </c>
      <c r="C562" s="10" t="s">
        <v>2324</v>
      </c>
      <c r="D562" s="9" t="s">
        <v>2325</v>
      </c>
      <c r="E562" s="10" t="s">
        <v>2326</v>
      </c>
      <c r="F562" s="19" t="s">
        <v>27</v>
      </c>
      <c r="G562" s="18">
        <v>3006</v>
      </c>
      <c r="H562" s="6" t="s">
        <v>1652</v>
      </c>
      <c r="I562" s="6" t="s">
        <v>1654</v>
      </c>
      <c r="J562" s="18">
        <v>4002</v>
      </c>
      <c r="K562" s="6" t="s">
        <v>1626</v>
      </c>
      <c r="L562" s="6" t="s">
        <v>1655</v>
      </c>
      <c r="M562" s="18">
        <v>4003</v>
      </c>
      <c r="N562" s="6" t="s">
        <v>1626</v>
      </c>
      <c r="O562" s="6" t="s">
        <v>1627</v>
      </c>
      <c r="P562" s="18">
        <v>4004</v>
      </c>
      <c r="Q562" s="6" t="s">
        <v>1626</v>
      </c>
      <c r="R562" s="6" t="s">
        <v>1628</v>
      </c>
      <c r="S562" s="18">
        <v>6002</v>
      </c>
      <c r="T562" s="6" t="s">
        <v>1656</v>
      </c>
      <c r="U562" s="6" t="s">
        <v>1658</v>
      </c>
      <c r="V562" s="18">
        <v>6003</v>
      </c>
      <c r="W562" s="6" t="s">
        <v>1656</v>
      </c>
      <c r="X562" s="6" t="s">
        <v>1659</v>
      </c>
      <c r="Y562" s="18">
        <v>8006</v>
      </c>
      <c r="Z562" s="6" t="s">
        <v>1625</v>
      </c>
      <c r="AA562" s="6" t="s">
        <v>1751</v>
      </c>
      <c r="AB562" s="18">
        <v>8007</v>
      </c>
      <c r="AC562" s="6" t="s">
        <v>1625</v>
      </c>
      <c r="AD562" s="6" t="s">
        <v>1639</v>
      </c>
      <c r="AE562" s="18">
        <v>9004</v>
      </c>
      <c r="AF562" s="6" t="s">
        <v>1676</v>
      </c>
      <c r="AG562" s="6" t="s">
        <v>1678</v>
      </c>
      <c r="AH562" s="18">
        <v>11001</v>
      </c>
      <c r="AI562" s="6" t="s">
        <v>1630</v>
      </c>
      <c r="AJ562" s="6" t="s">
        <v>1662</v>
      </c>
      <c r="AK562" s="18">
        <v>11002</v>
      </c>
      <c r="AL562" s="6" t="s">
        <v>1630</v>
      </c>
      <c r="AM562" s="6" t="s">
        <v>1663</v>
      </c>
      <c r="AN562" s="18">
        <v>11004</v>
      </c>
      <c r="AO562" s="6" t="s">
        <v>1630</v>
      </c>
      <c r="AP562" s="6" t="s">
        <v>1692</v>
      </c>
      <c r="AQ562" s="18">
        <v>11005</v>
      </c>
      <c r="AR562" s="6" t="s">
        <v>1630</v>
      </c>
      <c r="AS562" s="6" t="s">
        <v>1835</v>
      </c>
      <c r="AT562" s="6"/>
      <c r="AW562" s="6"/>
      <c r="AZ562" s="6"/>
    </row>
    <row r="563" spans="1:64">
      <c r="A563" s="8">
        <v>300001470</v>
      </c>
      <c r="B563" s="9">
        <v>840</v>
      </c>
      <c r="C563" s="10" t="s">
        <v>1059</v>
      </c>
      <c r="D563" s="9" t="s">
        <v>1060</v>
      </c>
      <c r="E563" s="10" t="s">
        <v>1061</v>
      </c>
      <c r="F563" s="19" t="s">
        <v>35</v>
      </c>
      <c r="G563" s="18">
        <v>1001</v>
      </c>
      <c r="H563" s="6" t="s">
        <v>1615</v>
      </c>
      <c r="I563" s="6" t="s">
        <v>1688</v>
      </c>
      <c r="J563" s="18">
        <v>2002</v>
      </c>
      <c r="K563" s="6" t="s">
        <v>1602</v>
      </c>
      <c r="L563" s="6" t="s">
        <v>1604</v>
      </c>
      <c r="M563" s="18">
        <v>2007</v>
      </c>
      <c r="N563" s="6" t="s">
        <v>1602</v>
      </c>
      <c r="O563" s="6" t="s">
        <v>1608</v>
      </c>
      <c r="P563" s="18">
        <v>2008</v>
      </c>
      <c r="Q563" s="6" t="s">
        <v>1602</v>
      </c>
      <c r="R563" s="6" t="s">
        <v>1609</v>
      </c>
      <c r="S563" s="18">
        <v>15002</v>
      </c>
      <c r="T563" s="6" t="s">
        <v>1610</v>
      </c>
      <c r="U563" s="6" t="s">
        <v>1602</v>
      </c>
      <c r="V563" s="18">
        <v>15003</v>
      </c>
      <c r="W563" s="6" t="s">
        <v>1610</v>
      </c>
      <c r="X563" s="6" t="s">
        <v>1611</v>
      </c>
      <c r="Y563" s="6"/>
      <c r="AB563" s="6"/>
      <c r="AE563" s="6"/>
    </row>
    <row r="564" spans="1:64">
      <c r="A564" s="8">
        <v>300002844</v>
      </c>
      <c r="B564" s="9">
        <v>844</v>
      </c>
      <c r="C564" s="10" t="s">
        <v>1062</v>
      </c>
      <c r="D564" s="9" t="s">
        <v>1063</v>
      </c>
      <c r="E564" s="10" t="s">
        <v>1064</v>
      </c>
      <c r="F564" s="19" t="s">
        <v>39</v>
      </c>
      <c r="G564" s="18">
        <v>2002</v>
      </c>
      <c r="H564" s="6" t="s">
        <v>1602</v>
      </c>
      <c r="I564" s="6" t="s">
        <v>1604</v>
      </c>
      <c r="J564" s="18">
        <v>2006</v>
      </c>
      <c r="K564" s="6" t="s">
        <v>1602</v>
      </c>
      <c r="L564" s="6" t="s">
        <v>1607</v>
      </c>
      <c r="M564" s="18">
        <v>2007</v>
      </c>
      <c r="N564" s="6" t="s">
        <v>1602</v>
      </c>
      <c r="O564" s="6" t="s">
        <v>1608</v>
      </c>
      <c r="P564" s="18">
        <v>2008</v>
      </c>
      <c r="Q564" s="6" t="s">
        <v>1602</v>
      </c>
      <c r="R564" s="6" t="s">
        <v>1609</v>
      </c>
      <c r="S564" s="18">
        <v>15003</v>
      </c>
      <c r="T564" s="6" t="s">
        <v>1610</v>
      </c>
      <c r="U564" s="6" t="s">
        <v>1611</v>
      </c>
      <c r="V564" s="6"/>
      <c r="Y564" s="6"/>
      <c r="AB564" s="6"/>
    </row>
    <row r="565" spans="1:64">
      <c r="A565" s="8">
        <v>300000708</v>
      </c>
      <c r="B565" s="9">
        <v>847</v>
      </c>
      <c r="C565" s="10" t="s">
        <v>2327</v>
      </c>
      <c r="D565" s="9" t="s">
        <v>2328</v>
      </c>
      <c r="E565" s="10" t="s">
        <v>2329</v>
      </c>
      <c r="F565" s="19" t="s">
        <v>39</v>
      </c>
      <c r="G565" s="18">
        <v>4006</v>
      </c>
      <c r="H565" s="6" t="s">
        <v>1626</v>
      </c>
      <c r="I565" s="6" t="s">
        <v>1629</v>
      </c>
      <c r="J565" s="6"/>
      <c r="M565" s="6"/>
      <c r="P565" s="6"/>
      <c r="S565" s="6"/>
      <c r="V565" s="6"/>
      <c r="Y565" s="6"/>
    </row>
    <row r="566" spans="1:64">
      <c r="A566" s="8">
        <v>300002056</v>
      </c>
      <c r="B566" s="9">
        <v>848</v>
      </c>
      <c r="C566" s="10" t="s">
        <v>1065</v>
      </c>
      <c r="D566" s="9" t="s">
        <v>1066</v>
      </c>
      <c r="E566" s="10" t="s">
        <v>1067</v>
      </c>
      <c r="F566" s="19" t="s">
        <v>35</v>
      </c>
      <c r="G566" s="18">
        <v>2006</v>
      </c>
      <c r="H566" s="6" t="s">
        <v>1602</v>
      </c>
      <c r="I566" s="6" t="s">
        <v>1607</v>
      </c>
      <c r="J566" s="18">
        <v>2007</v>
      </c>
      <c r="K566" s="6" t="s">
        <v>1602</v>
      </c>
      <c r="L566" s="6" t="s">
        <v>1608</v>
      </c>
      <c r="M566" s="18">
        <v>3002</v>
      </c>
      <c r="N566" s="6" t="s">
        <v>1652</v>
      </c>
      <c r="O566" s="6" t="s">
        <v>1786</v>
      </c>
      <c r="P566" s="18">
        <v>3004</v>
      </c>
      <c r="Q566" s="6" t="s">
        <v>1652</v>
      </c>
      <c r="R566" s="6" t="s">
        <v>1653</v>
      </c>
      <c r="S566" s="18">
        <v>4003</v>
      </c>
      <c r="T566" s="6" t="s">
        <v>1626</v>
      </c>
      <c r="U566" s="6" t="s">
        <v>1627</v>
      </c>
      <c r="V566" s="6"/>
      <c r="Y566" s="6"/>
      <c r="AB566" s="6"/>
    </row>
    <row r="567" spans="1:64">
      <c r="A567" s="8">
        <v>300001285</v>
      </c>
      <c r="B567" s="9">
        <v>849</v>
      </c>
      <c r="C567" s="10" t="s">
        <v>1068</v>
      </c>
      <c r="D567" s="9" t="s">
        <v>1069</v>
      </c>
      <c r="E567" s="10" t="s">
        <v>1070</v>
      </c>
      <c r="F567" s="19" t="s">
        <v>83</v>
      </c>
      <c r="G567" s="18">
        <v>3001</v>
      </c>
      <c r="H567" s="6" t="s">
        <v>1652</v>
      </c>
      <c r="I567" s="6" t="s">
        <v>1699</v>
      </c>
      <c r="J567" s="18">
        <v>3099</v>
      </c>
      <c r="K567" s="6" t="s">
        <v>1652</v>
      </c>
      <c r="L567" s="6" t="s">
        <v>28</v>
      </c>
      <c r="M567" s="18">
        <v>10001</v>
      </c>
      <c r="N567" s="6" t="s">
        <v>1660</v>
      </c>
      <c r="O567" s="6" t="s">
        <v>1803</v>
      </c>
      <c r="P567" s="18">
        <v>99099</v>
      </c>
      <c r="Q567" s="6" t="s">
        <v>28</v>
      </c>
      <c r="R567" s="6" t="s">
        <v>28</v>
      </c>
      <c r="S567" s="6"/>
      <c r="V567" s="6"/>
      <c r="Y567" s="6"/>
      <c r="AB567" s="6"/>
    </row>
    <row r="568" spans="1:64">
      <c r="A568" s="8">
        <v>300001288</v>
      </c>
      <c r="B568" s="9">
        <v>852</v>
      </c>
      <c r="C568" s="10" t="s">
        <v>1071</v>
      </c>
      <c r="D568" s="9" t="s">
        <v>1072</v>
      </c>
      <c r="E568" s="10" t="s">
        <v>1073</v>
      </c>
      <c r="F568" s="19" t="s">
        <v>39</v>
      </c>
      <c r="G568" s="18">
        <v>2002</v>
      </c>
      <c r="H568" s="6" t="s">
        <v>1602</v>
      </c>
      <c r="I568" s="6" t="s">
        <v>1604</v>
      </c>
      <c r="J568" s="18">
        <v>2004</v>
      </c>
      <c r="K568" s="6" t="s">
        <v>1602</v>
      </c>
      <c r="L568" s="6" t="s">
        <v>1605</v>
      </c>
      <c r="M568" s="18">
        <v>2006</v>
      </c>
      <c r="N568" s="6" t="s">
        <v>1602</v>
      </c>
      <c r="O568" s="6" t="s">
        <v>1607</v>
      </c>
      <c r="P568" s="18">
        <v>2007</v>
      </c>
      <c r="Q568" s="6" t="s">
        <v>1602</v>
      </c>
      <c r="R568" s="6" t="s">
        <v>1608</v>
      </c>
      <c r="S568" s="18">
        <v>2008</v>
      </c>
      <c r="T568" s="6" t="s">
        <v>1602</v>
      </c>
      <c r="U568" s="6" t="s">
        <v>1609</v>
      </c>
      <c r="V568" s="6"/>
      <c r="Y568" s="6"/>
      <c r="AB568" s="6"/>
    </row>
    <row r="569" spans="1:64">
      <c r="A569" s="8">
        <v>300002227</v>
      </c>
      <c r="B569" s="9">
        <v>853</v>
      </c>
      <c r="C569" s="10" t="s">
        <v>1074</v>
      </c>
      <c r="D569" s="9" t="s">
        <v>1075</v>
      </c>
      <c r="E569" s="10" t="s">
        <v>1076</v>
      </c>
      <c r="F569" s="19" t="s">
        <v>39</v>
      </c>
      <c r="G569" s="18">
        <v>4099</v>
      </c>
      <c r="H569" s="6" t="s">
        <v>1626</v>
      </c>
      <c r="I569" s="6" t="s">
        <v>28</v>
      </c>
      <c r="J569" s="6"/>
      <c r="M569" s="6"/>
      <c r="P569" s="6"/>
      <c r="V569" s="6"/>
      <c r="Y569" s="6"/>
      <c r="AB569" s="6"/>
    </row>
    <row r="570" spans="1:64">
      <c r="A570" s="8">
        <v>300002690</v>
      </c>
      <c r="B570" s="9">
        <v>854</v>
      </c>
      <c r="C570" s="10" t="s">
        <v>1077</v>
      </c>
      <c r="D570" s="9" t="s">
        <v>491</v>
      </c>
      <c r="E570" s="10" t="s">
        <v>1078</v>
      </c>
      <c r="F570" s="19" t="s">
        <v>39</v>
      </c>
      <c r="G570" s="18">
        <v>10004</v>
      </c>
      <c r="H570" s="6" t="s">
        <v>1660</v>
      </c>
      <c r="I570" s="6" t="s">
        <v>1661</v>
      </c>
      <c r="J570" s="18">
        <v>99099</v>
      </c>
      <c r="K570" s="6" t="s">
        <v>28</v>
      </c>
      <c r="L570" s="6" t="s">
        <v>28</v>
      </c>
      <c r="M570" s="6"/>
      <c r="P570" s="6"/>
      <c r="S570" s="6"/>
    </row>
    <row r="571" spans="1:64">
      <c r="A571" s="8">
        <v>300000399</v>
      </c>
      <c r="B571" s="9">
        <v>856</v>
      </c>
      <c r="C571" s="10" t="s">
        <v>1079</v>
      </c>
      <c r="D571" s="9" t="s">
        <v>1080</v>
      </c>
      <c r="E571" s="10" t="s">
        <v>1081</v>
      </c>
      <c r="F571" s="19" t="s">
        <v>39</v>
      </c>
      <c r="G571" s="18">
        <v>1001</v>
      </c>
      <c r="H571" s="6" t="s">
        <v>1615</v>
      </c>
      <c r="I571" s="6" t="s">
        <v>1688</v>
      </c>
      <c r="J571" s="18">
        <v>1002</v>
      </c>
      <c r="K571" s="6" t="s">
        <v>1615</v>
      </c>
      <c r="L571" s="6" t="s">
        <v>1616</v>
      </c>
      <c r="M571" s="18">
        <v>1099</v>
      </c>
      <c r="N571" s="6" t="s">
        <v>1615</v>
      </c>
      <c r="O571" s="6" t="s">
        <v>28</v>
      </c>
      <c r="P571" s="18">
        <v>2004</v>
      </c>
      <c r="Q571" s="6" t="s">
        <v>1602</v>
      </c>
      <c r="R571" s="6" t="s">
        <v>1605</v>
      </c>
      <c r="S571" s="18">
        <v>2005</v>
      </c>
      <c r="T571" s="6" t="s">
        <v>1602</v>
      </c>
      <c r="U571" s="6" t="s">
        <v>1606</v>
      </c>
      <c r="V571" s="18">
        <v>2006</v>
      </c>
      <c r="W571" s="6" t="s">
        <v>1602</v>
      </c>
      <c r="X571" s="6" t="s">
        <v>1607</v>
      </c>
      <c r="Y571" s="18">
        <v>2099</v>
      </c>
      <c r="Z571" s="6" t="s">
        <v>1602</v>
      </c>
      <c r="AA571" s="6" t="s">
        <v>28</v>
      </c>
      <c r="AB571" s="18">
        <v>4007</v>
      </c>
      <c r="AC571" s="6" t="s">
        <v>1626</v>
      </c>
      <c r="AD571" s="6" t="s">
        <v>1875</v>
      </c>
      <c r="AE571" s="18">
        <v>15099</v>
      </c>
      <c r="AF571" s="6" t="s">
        <v>1610</v>
      </c>
      <c r="AG571" s="6" t="s">
        <v>28</v>
      </c>
      <c r="AH571" s="6"/>
      <c r="AK571" s="6"/>
      <c r="AN571" s="6"/>
      <c r="AQ571" s="6"/>
    </row>
    <row r="572" spans="1:64">
      <c r="A572" s="8">
        <v>300000448</v>
      </c>
      <c r="B572" s="9">
        <v>857</v>
      </c>
      <c r="C572" s="10" t="s">
        <v>1082</v>
      </c>
      <c r="D572" s="9" t="s">
        <v>2330</v>
      </c>
      <c r="E572" s="10" t="s">
        <v>1083</v>
      </c>
      <c r="F572" s="19" t="s">
        <v>35</v>
      </c>
      <c r="G572" s="18">
        <v>3004</v>
      </c>
      <c r="H572" s="6" t="s">
        <v>1652</v>
      </c>
      <c r="I572" s="6" t="s">
        <v>1653</v>
      </c>
      <c r="J572" s="18">
        <v>10004</v>
      </c>
      <c r="K572" s="6" t="s">
        <v>1660</v>
      </c>
      <c r="L572" s="6" t="s">
        <v>1661</v>
      </c>
      <c r="M572" s="18">
        <v>10005</v>
      </c>
      <c r="N572" s="6" t="s">
        <v>1660</v>
      </c>
      <c r="O572" s="6" t="s">
        <v>1679</v>
      </c>
      <c r="P572" s="6"/>
      <c r="S572" s="6"/>
      <c r="V572" s="6"/>
    </row>
    <row r="573" spans="1:64">
      <c r="A573" s="8">
        <v>300000097</v>
      </c>
      <c r="B573" s="9">
        <v>858</v>
      </c>
      <c r="C573" s="10" t="s">
        <v>1084</v>
      </c>
      <c r="D573" s="9" t="s">
        <v>2331</v>
      </c>
      <c r="E573" s="10" t="s">
        <v>2332</v>
      </c>
      <c r="F573" s="19" t="s">
        <v>39</v>
      </c>
      <c r="G573" s="18">
        <v>14001</v>
      </c>
      <c r="H573" s="6" t="s">
        <v>1640</v>
      </c>
      <c r="I573" s="6" t="s">
        <v>1641</v>
      </c>
      <c r="J573" s="18">
        <v>14003</v>
      </c>
      <c r="K573" s="6" t="s">
        <v>1640</v>
      </c>
      <c r="L573" s="6" t="s">
        <v>1696</v>
      </c>
      <c r="M573" s="6"/>
      <c r="P573" s="6"/>
      <c r="S573" s="6"/>
    </row>
    <row r="574" spans="1:64">
      <c r="A574" s="8">
        <v>300002650</v>
      </c>
      <c r="B574" s="9">
        <v>860</v>
      </c>
      <c r="C574" s="10" t="s">
        <v>2333</v>
      </c>
      <c r="D574" s="9" t="s">
        <v>2334</v>
      </c>
      <c r="E574" s="10" t="s">
        <v>2335</v>
      </c>
      <c r="F574" s="19" t="s">
        <v>39</v>
      </c>
      <c r="G574" s="18">
        <v>6003</v>
      </c>
      <c r="H574" s="6" t="s">
        <v>1656</v>
      </c>
      <c r="I574" s="6" t="s">
        <v>1659</v>
      </c>
      <c r="J574" s="18">
        <v>14001</v>
      </c>
      <c r="K574" s="6" t="s">
        <v>1640</v>
      </c>
      <c r="L574" s="6" t="s">
        <v>1641</v>
      </c>
      <c r="M574" s="6"/>
      <c r="P574" s="6"/>
      <c r="S574" s="6"/>
      <c r="Y574" s="6"/>
      <c r="AB574" s="6"/>
      <c r="AE574" s="6"/>
      <c r="BF574" s="6"/>
      <c r="BI574" s="6"/>
      <c r="BL574" s="6"/>
    </row>
    <row r="575" spans="1:64">
      <c r="A575" s="8">
        <v>300001834</v>
      </c>
      <c r="B575" s="9">
        <v>862</v>
      </c>
      <c r="C575" s="10" t="s">
        <v>1085</v>
      </c>
      <c r="D575" s="9" t="s">
        <v>1086</v>
      </c>
      <c r="E575" s="10" t="s">
        <v>1087</v>
      </c>
      <c r="F575" s="19" t="s">
        <v>27</v>
      </c>
      <c r="G575" s="18">
        <v>5001</v>
      </c>
      <c r="H575" s="6" t="s">
        <v>1671</v>
      </c>
      <c r="I575" s="6" t="s">
        <v>1839</v>
      </c>
      <c r="J575" s="18">
        <v>5002</v>
      </c>
      <c r="K575" s="6" t="s">
        <v>1671</v>
      </c>
      <c r="L575" s="6" t="s">
        <v>1722</v>
      </c>
      <c r="M575" s="18">
        <v>5003</v>
      </c>
      <c r="N575" s="6" t="s">
        <v>1671</v>
      </c>
      <c r="O575" s="6" t="s">
        <v>1841</v>
      </c>
      <c r="P575" s="18">
        <v>5004</v>
      </c>
      <c r="Q575" s="6" t="s">
        <v>1671</v>
      </c>
      <c r="R575" s="6" t="s">
        <v>2014</v>
      </c>
      <c r="S575" s="18">
        <v>5008</v>
      </c>
      <c r="T575" s="6" t="s">
        <v>1671</v>
      </c>
      <c r="U575" s="6" t="s">
        <v>1864</v>
      </c>
      <c r="V575" s="18">
        <v>5099</v>
      </c>
      <c r="W575" s="6" t="s">
        <v>1671</v>
      </c>
      <c r="X575" s="6" t="s">
        <v>28</v>
      </c>
      <c r="Y575" s="6"/>
      <c r="AB575" s="6"/>
      <c r="AE575" s="6"/>
      <c r="AN575" s="6"/>
      <c r="AQ575" s="6"/>
      <c r="AT575" s="6"/>
    </row>
    <row r="576" spans="1:64">
      <c r="A576" s="8">
        <v>300002720</v>
      </c>
      <c r="B576" s="9">
        <v>865</v>
      </c>
      <c r="C576" s="10" t="s">
        <v>1088</v>
      </c>
      <c r="D576" s="9" t="s">
        <v>1089</v>
      </c>
      <c r="E576" s="10" t="s">
        <v>1090</v>
      </c>
      <c r="F576" s="19" t="s">
        <v>39</v>
      </c>
      <c r="G576" s="18">
        <v>7004</v>
      </c>
      <c r="H576" s="6" t="s">
        <v>1620</v>
      </c>
      <c r="I576" s="6" t="s">
        <v>1711</v>
      </c>
      <c r="J576" s="6"/>
      <c r="M576" s="6"/>
      <c r="P576" s="6"/>
      <c r="AE576" s="6"/>
      <c r="AH576" s="6"/>
      <c r="AK576" s="6"/>
    </row>
    <row r="577" spans="1:64">
      <c r="A577" s="8">
        <v>300002665</v>
      </c>
      <c r="B577" s="9">
        <v>866</v>
      </c>
      <c r="C577" s="10" t="s">
        <v>2336</v>
      </c>
      <c r="D577" s="9" t="s">
        <v>2337</v>
      </c>
      <c r="E577" s="10" t="s">
        <v>2338</v>
      </c>
      <c r="F577" s="19" t="s">
        <v>35</v>
      </c>
      <c r="G577" s="18">
        <v>5008</v>
      </c>
      <c r="H577" s="6" t="s">
        <v>1671</v>
      </c>
      <c r="I577" s="6" t="s">
        <v>1864</v>
      </c>
      <c r="J577" s="6"/>
      <c r="M577" s="6"/>
      <c r="P577" s="6"/>
      <c r="AN577" s="6"/>
      <c r="AQ577" s="6"/>
      <c r="AT577" s="6"/>
    </row>
    <row r="578" spans="1:64">
      <c r="A578" s="8">
        <v>300001380</v>
      </c>
      <c r="B578" s="9">
        <v>867</v>
      </c>
      <c r="C578" s="10" t="s">
        <v>1091</v>
      </c>
      <c r="D578" s="9" t="s">
        <v>1092</v>
      </c>
      <c r="E578" s="10" t="s">
        <v>1093</v>
      </c>
      <c r="F578" s="19" t="s">
        <v>27</v>
      </c>
      <c r="G578" s="18">
        <v>4006</v>
      </c>
      <c r="H578" s="6" t="s">
        <v>1626</v>
      </c>
      <c r="I578" s="6" t="s">
        <v>1629</v>
      </c>
      <c r="J578" s="18">
        <v>12002</v>
      </c>
      <c r="K578" s="6" t="s">
        <v>1669</v>
      </c>
      <c r="L578" s="6" t="s">
        <v>1670</v>
      </c>
      <c r="M578" s="6"/>
      <c r="P578" s="6"/>
      <c r="S578" s="6"/>
      <c r="AE578" s="6"/>
      <c r="AH578" s="6"/>
      <c r="AK578" s="6"/>
    </row>
    <row r="579" spans="1:64">
      <c r="A579" s="8">
        <v>300001448</v>
      </c>
      <c r="B579" s="9">
        <v>869</v>
      </c>
      <c r="C579" s="10" t="s">
        <v>1094</v>
      </c>
      <c r="D579" s="9" t="s">
        <v>1095</v>
      </c>
      <c r="E579" s="10" t="s">
        <v>1096</v>
      </c>
      <c r="F579" s="19" t="s">
        <v>83</v>
      </c>
      <c r="G579" s="18">
        <v>1001</v>
      </c>
      <c r="H579" s="6" t="s">
        <v>1615</v>
      </c>
      <c r="I579" s="6" t="s">
        <v>1688</v>
      </c>
      <c r="J579" s="18">
        <v>3004</v>
      </c>
      <c r="K579" s="6" t="s">
        <v>1652</v>
      </c>
      <c r="L579" s="6" t="s">
        <v>1653</v>
      </c>
      <c r="M579" s="18">
        <v>3006</v>
      </c>
      <c r="N579" s="6" t="s">
        <v>1652</v>
      </c>
      <c r="O579" s="6" t="s">
        <v>1654</v>
      </c>
      <c r="P579" s="18">
        <v>15001</v>
      </c>
      <c r="Q579" s="6" t="s">
        <v>1610</v>
      </c>
      <c r="R579" s="6" t="s">
        <v>1688</v>
      </c>
      <c r="S579" s="18">
        <v>15004</v>
      </c>
      <c r="T579" s="6" t="s">
        <v>1610</v>
      </c>
      <c r="U579" s="6" t="s">
        <v>1652</v>
      </c>
      <c r="V579" s="6"/>
      <c r="Y579" s="6"/>
      <c r="AB579" s="6"/>
    </row>
    <row r="580" spans="1:64">
      <c r="A580" s="8">
        <v>300002299</v>
      </c>
      <c r="B580" s="9">
        <v>870</v>
      </c>
      <c r="C580" s="10" t="s">
        <v>1097</v>
      </c>
      <c r="D580" s="9" t="s">
        <v>1098</v>
      </c>
      <c r="E580" s="10" t="s">
        <v>1099</v>
      </c>
      <c r="F580" s="19" t="s">
        <v>39</v>
      </c>
      <c r="G580" s="18">
        <v>1001</v>
      </c>
      <c r="H580" s="6" t="s">
        <v>1615</v>
      </c>
      <c r="I580" s="6" t="s">
        <v>1688</v>
      </c>
      <c r="J580" s="18">
        <v>1002</v>
      </c>
      <c r="K580" s="6" t="s">
        <v>1615</v>
      </c>
      <c r="L580" s="6" t="s">
        <v>1616</v>
      </c>
      <c r="M580" s="18">
        <v>2002</v>
      </c>
      <c r="N580" s="6" t="s">
        <v>1602</v>
      </c>
      <c r="O580" s="6" t="s">
        <v>1604</v>
      </c>
      <c r="P580" s="18">
        <v>2007</v>
      </c>
      <c r="Q580" s="6" t="s">
        <v>1602</v>
      </c>
      <c r="R580" s="6" t="s">
        <v>1608</v>
      </c>
      <c r="S580" s="18">
        <v>2099</v>
      </c>
      <c r="T580" s="6" t="s">
        <v>1602</v>
      </c>
      <c r="U580" s="6" t="s">
        <v>28</v>
      </c>
      <c r="V580" s="18">
        <v>15002</v>
      </c>
      <c r="W580" s="6" t="s">
        <v>1610</v>
      </c>
      <c r="X580" s="6" t="s">
        <v>1602</v>
      </c>
      <c r="Y580" s="18">
        <v>15003</v>
      </c>
      <c r="Z580" s="6" t="s">
        <v>1610</v>
      </c>
      <c r="AA580" s="6" t="s">
        <v>1611</v>
      </c>
      <c r="AB580" s="6"/>
      <c r="AE580" s="6"/>
      <c r="AH580" s="6"/>
      <c r="AK580" s="6"/>
    </row>
    <row r="581" spans="1:64">
      <c r="A581" s="8">
        <v>300002888</v>
      </c>
      <c r="B581" s="9">
        <v>871</v>
      </c>
      <c r="C581" s="10" t="s">
        <v>2339</v>
      </c>
      <c r="D581" s="9" t="s">
        <v>2340</v>
      </c>
      <c r="E581" s="10" t="s">
        <v>2341</v>
      </c>
      <c r="F581" s="19" t="s">
        <v>39</v>
      </c>
      <c r="G581" s="18">
        <v>3004</v>
      </c>
      <c r="H581" s="6" t="s">
        <v>1652</v>
      </c>
      <c r="I581" s="6" t="s">
        <v>1653</v>
      </c>
      <c r="J581" s="18">
        <v>3005</v>
      </c>
      <c r="K581" s="6" t="s">
        <v>1652</v>
      </c>
      <c r="L581" s="6" t="s">
        <v>1726</v>
      </c>
      <c r="M581" s="18">
        <v>3006</v>
      </c>
      <c r="N581" s="6" t="s">
        <v>1652</v>
      </c>
      <c r="O581" s="6" t="s">
        <v>1654</v>
      </c>
      <c r="P581" s="18">
        <v>4099</v>
      </c>
      <c r="Q581" s="6" t="s">
        <v>1626</v>
      </c>
      <c r="R581" s="6" t="s">
        <v>28</v>
      </c>
      <c r="S581" s="6"/>
      <c r="V581" s="6"/>
      <c r="Y581" s="6"/>
    </row>
    <row r="582" spans="1:64">
      <c r="A582" s="8">
        <v>300002654</v>
      </c>
      <c r="B582" s="9">
        <v>872</v>
      </c>
      <c r="C582" s="10" t="s">
        <v>2342</v>
      </c>
      <c r="D582" s="9" t="s">
        <v>2343</v>
      </c>
      <c r="E582" s="10" t="s">
        <v>2344</v>
      </c>
      <c r="F582" s="19" t="s">
        <v>83</v>
      </c>
      <c r="G582" s="18">
        <v>11099</v>
      </c>
      <c r="H582" s="6" t="s">
        <v>1630</v>
      </c>
      <c r="I582" s="6" t="s">
        <v>28</v>
      </c>
      <c r="J582" s="18">
        <v>99099</v>
      </c>
      <c r="K582" s="6" t="s">
        <v>28</v>
      </c>
      <c r="L582" s="6" t="s">
        <v>28</v>
      </c>
      <c r="M582" s="6"/>
      <c r="P582" s="6"/>
      <c r="S582" s="6"/>
    </row>
    <row r="583" spans="1:64">
      <c r="A583" s="8">
        <v>300002398</v>
      </c>
      <c r="B583" s="9">
        <v>873</v>
      </c>
      <c r="C583" s="10" t="s">
        <v>2345</v>
      </c>
      <c r="D583" s="9" t="s">
        <v>2346</v>
      </c>
      <c r="E583" s="10" t="s">
        <v>2347</v>
      </c>
      <c r="F583" s="19" t="s">
        <v>39</v>
      </c>
      <c r="G583" s="18">
        <v>2001</v>
      </c>
      <c r="H583" s="6" t="s">
        <v>1602</v>
      </c>
      <c r="I583" s="6" t="s">
        <v>1603</v>
      </c>
      <c r="J583" s="18">
        <v>7002</v>
      </c>
      <c r="K583" s="6" t="s">
        <v>1620</v>
      </c>
      <c r="L583" s="6" t="s">
        <v>1622</v>
      </c>
      <c r="M583" s="18">
        <v>7005</v>
      </c>
      <c r="N583" s="6" t="s">
        <v>1620</v>
      </c>
      <c r="O583" s="6" t="s">
        <v>1623</v>
      </c>
      <c r="P583" s="6"/>
      <c r="S583" s="6"/>
      <c r="V583" s="6"/>
      <c r="Y583" s="6"/>
      <c r="AB583" s="6"/>
      <c r="AE583" s="6"/>
    </row>
    <row r="584" spans="1:64">
      <c r="A584" s="8">
        <v>300002757</v>
      </c>
      <c r="B584" s="9">
        <v>875</v>
      </c>
      <c r="C584" s="10" t="s">
        <v>1100</v>
      </c>
      <c r="D584" s="9" t="s">
        <v>1101</v>
      </c>
      <c r="E584" s="10" t="s">
        <v>1102</v>
      </c>
      <c r="F584" s="19" t="s">
        <v>39</v>
      </c>
      <c r="G584" s="18">
        <v>2001</v>
      </c>
      <c r="H584" s="6" t="s">
        <v>1602</v>
      </c>
      <c r="I584" s="6" t="s">
        <v>1603</v>
      </c>
      <c r="J584" s="18">
        <v>2002</v>
      </c>
      <c r="K584" s="6" t="s">
        <v>1602</v>
      </c>
      <c r="L584" s="6" t="s">
        <v>1604</v>
      </c>
      <c r="M584" s="18">
        <v>2003</v>
      </c>
      <c r="N584" s="6" t="s">
        <v>1602</v>
      </c>
      <c r="O584" s="6" t="s">
        <v>1619</v>
      </c>
      <c r="P584" s="18">
        <v>2004</v>
      </c>
      <c r="Q584" s="6" t="s">
        <v>1602</v>
      </c>
      <c r="R584" s="6" t="s">
        <v>1605</v>
      </c>
      <c r="S584" s="18">
        <v>2005</v>
      </c>
      <c r="T584" s="6" t="s">
        <v>1602</v>
      </c>
      <c r="U584" s="6" t="s">
        <v>1606</v>
      </c>
      <c r="V584" s="18">
        <v>4007</v>
      </c>
      <c r="W584" s="6" t="s">
        <v>1626</v>
      </c>
      <c r="X584" s="6" t="s">
        <v>1875</v>
      </c>
      <c r="Y584" s="18">
        <v>15002</v>
      </c>
      <c r="Z584" s="6" t="s">
        <v>1610</v>
      </c>
      <c r="AA584" s="6" t="s">
        <v>1602</v>
      </c>
      <c r="AB584" s="18">
        <v>15099</v>
      </c>
      <c r="AC584" s="6" t="s">
        <v>1610</v>
      </c>
      <c r="AD584" s="6" t="s">
        <v>28</v>
      </c>
      <c r="AE584" s="6"/>
      <c r="AH584" s="6"/>
      <c r="AK584" s="6"/>
    </row>
    <row r="585" spans="1:64">
      <c r="A585" s="8">
        <v>300000272</v>
      </c>
      <c r="B585" s="9">
        <v>876</v>
      </c>
      <c r="C585" s="10" t="s">
        <v>1103</v>
      </c>
      <c r="D585" s="9" t="s">
        <v>1104</v>
      </c>
      <c r="E585" s="10" t="s">
        <v>1105</v>
      </c>
      <c r="F585" s="19" t="s">
        <v>39</v>
      </c>
      <c r="G585" s="18">
        <v>7001</v>
      </c>
      <c r="H585" s="6" t="s">
        <v>1620</v>
      </c>
      <c r="I585" s="6" t="s">
        <v>1621</v>
      </c>
      <c r="J585" s="18">
        <v>14001</v>
      </c>
      <c r="K585" s="6" t="s">
        <v>1640</v>
      </c>
      <c r="L585" s="6" t="s">
        <v>1641</v>
      </c>
      <c r="M585" s="6"/>
      <c r="P585" s="6"/>
      <c r="S585" s="6"/>
      <c r="V585" s="6"/>
    </row>
    <row r="586" spans="1:64">
      <c r="A586" s="8">
        <v>300002172</v>
      </c>
      <c r="B586" s="9">
        <v>878</v>
      </c>
      <c r="C586" s="10" t="s">
        <v>2348</v>
      </c>
      <c r="D586" s="9" t="s">
        <v>2349</v>
      </c>
      <c r="E586" s="10" t="s">
        <v>2350</v>
      </c>
      <c r="F586" s="19" t="s">
        <v>27</v>
      </c>
      <c r="G586" s="18">
        <v>2001</v>
      </c>
      <c r="H586" s="6" t="s">
        <v>1602</v>
      </c>
      <c r="I586" s="6" t="s">
        <v>1603</v>
      </c>
      <c r="J586" s="18">
        <v>2007</v>
      </c>
      <c r="K586" s="6" t="s">
        <v>1602</v>
      </c>
      <c r="L586" s="6" t="s">
        <v>1608</v>
      </c>
      <c r="M586" s="6"/>
      <c r="P586" s="6"/>
      <c r="S586" s="6"/>
      <c r="AE586" s="6"/>
      <c r="AH586" s="6"/>
      <c r="AK586" s="6"/>
      <c r="BF586" s="6"/>
      <c r="BI586" s="6"/>
      <c r="BL586" s="6"/>
    </row>
    <row r="587" spans="1:64">
      <c r="A587" s="8">
        <v>300002846</v>
      </c>
      <c r="B587" s="9">
        <v>881</v>
      </c>
      <c r="C587" s="10" t="s">
        <v>1106</v>
      </c>
      <c r="D587" s="9" t="s">
        <v>1107</v>
      </c>
      <c r="E587" s="10" t="s">
        <v>1108</v>
      </c>
      <c r="F587" s="19" t="s">
        <v>39</v>
      </c>
      <c r="G587" s="18">
        <v>2002</v>
      </c>
      <c r="H587" s="6" t="s">
        <v>1602</v>
      </c>
      <c r="I587" s="6" t="s">
        <v>1604</v>
      </c>
      <c r="J587" s="18">
        <v>2006</v>
      </c>
      <c r="K587" s="6" t="s">
        <v>1602</v>
      </c>
      <c r="L587" s="6" t="s">
        <v>1607</v>
      </c>
      <c r="M587" s="18">
        <v>2007</v>
      </c>
      <c r="N587" s="6" t="s">
        <v>1602</v>
      </c>
      <c r="O587" s="6" t="s">
        <v>1608</v>
      </c>
      <c r="P587" s="18">
        <v>2008</v>
      </c>
      <c r="Q587" s="6" t="s">
        <v>1602</v>
      </c>
      <c r="R587" s="6" t="s">
        <v>1609</v>
      </c>
      <c r="S587" s="18">
        <v>15002</v>
      </c>
      <c r="T587" s="6" t="s">
        <v>1610</v>
      </c>
      <c r="U587" s="6" t="s">
        <v>1602</v>
      </c>
      <c r="V587" s="18">
        <v>15003</v>
      </c>
      <c r="W587" s="6" t="s">
        <v>1610</v>
      </c>
      <c r="X587" s="6" t="s">
        <v>1611</v>
      </c>
      <c r="Y587" s="6"/>
      <c r="AB587" s="6"/>
      <c r="AE587" s="6"/>
      <c r="AZ587" s="6"/>
      <c r="BC587" s="6"/>
      <c r="BF587" s="6"/>
    </row>
    <row r="588" spans="1:64">
      <c r="A588" s="8">
        <v>300000263</v>
      </c>
      <c r="B588" s="9">
        <v>883</v>
      </c>
      <c r="C588" s="10" t="s">
        <v>1109</v>
      </c>
      <c r="D588" s="9" t="s">
        <v>1110</v>
      </c>
      <c r="E588" s="10" t="s">
        <v>1111</v>
      </c>
      <c r="F588" s="19" t="s">
        <v>35</v>
      </c>
      <c r="G588" s="18">
        <v>2002</v>
      </c>
      <c r="H588" s="6" t="s">
        <v>1602</v>
      </c>
      <c r="I588" s="6" t="s">
        <v>1604</v>
      </c>
      <c r="J588" s="18">
        <v>2099</v>
      </c>
      <c r="K588" s="6" t="s">
        <v>1602</v>
      </c>
      <c r="L588" s="6" t="s">
        <v>28</v>
      </c>
      <c r="M588" s="18">
        <v>3001</v>
      </c>
      <c r="N588" s="6" t="s">
        <v>1652</v>
      </c>
      <c r="O588" s="6" t="s">
        <v>1699</v>
      </c>
      <c r="P588" s="18">
        <v>6002</v>
      </c>
      <c r="Q588" s="6" t="s">
        <v>1656</v>
      </c>
      <c r="R588" s="6" t="s">
        <v>1658</v>
      </c>
      <c r="S588" s="18">
        <v>6003</v>
      </c>
      <c r="T588" s="6" t="s">
        <v>1656</v>
      </c>
      <c r="U588" s="6" t="s">
        <v>1659</v>
      </c>
      <c r="V588" s="18">
        <v>15004</v>
      </c>
      <c r="W588" s="6" t="s">
        <v>1610</v>
      </c>
      <c r="X588" s="6" t="s">
        <v>1652</v>
      </c>
      <c r="Y588" s="6"/>
      <c r="AB588" s="6"/>
      <c r="AE588" s="6"/>
    </row>
    <row r="589" spans="1:64">
      <c r="A589" s="8">
        <v>300000396</v>
      </c>
      <c r="B589" s="9">
        <v>884</v>
      </c>
      <c r="C589" s="10" t="s">
        <v>1112</v>
      </c>
      <c r="D589" s="9" t="s">
        <v>1113</v>
      </c>
      <c r="E589" s="10" t="s">
        <v>1114</v>
      </c>
      <c r="F589" s="19" t="s">
        <v>39</v>
      </c>
      <c r="G589" s="18">
        <v>2002</v>
      </c>
      <c r="H589" s="6" t="s">
        <v>1602</v>
      </c>
      <c r="I589" s="6" t="s">
        <v>1604</v>
      </c>
      <c r="J589" s="18">
        <v>2003</v>
      </c>
      <c r="K589" s="6" t="s">
        <v>1602</v>
      </c>
      <c r="L589" s="6" t="s">
        <v>1619</v>
      </c>
      <c r="M589" s="18">
        <v>2006</v>
      </c>
      <c r="N589" s="6" t="s">
        <v>1602</v>
      </c>
      <c r="O589" s="6" t="s">
        <v>1607</v>
      </c>
      <c r="P589" s="18">
        <v>2007</v>
      </c>
      <c r="Q589" s="6" t="s">
        <v>1602</v>
      </c>
      <c r="R589" s="6" t="s">
        <v>1608</v>
      </c>
      <c r="S589" s="18">
        <v>2008</v>
      </c>
      <c r="T589" s="6" t="s">
        <v>1602</v>
      </c>
      <c r="U589" s="6" t="s">
        <v>1609</v>
      </c>
      <c r="V589" s="18">
        <v>15002</v>
      </c>
      <c r="W589" s="6" t="s">
        <v>1610</v>
      </c>
      <c r="X589" s="6" t="s">
        <v>1602</v>
      </c>
      <c r="Y589" s="18">
        <v>15003</v>
      </c>
      <c r="Z589" s="6" t="s">
        <v>1610</v>
      </c>
      <c r="AA589" s="6" t="s">
        <v>1611</v>
      </c>
      <c r="AB589" s="6"/>
      <c r="AE589" s="6"/>
      <c r="AH589" s="6"/>
    </row>
    <row r="590" spans="1:64">
      <c r="A590" s="8">
        <v>300002193</v>
      </c>
      <c r="B590" s="9">
        <v>886</v>
      </c>
      <c r="C590" s="10" t="s">
        <v>2351</v>
      </c>
      <c r="D590" s="9" t="s">
        <v>2352</v>
      </c>
      <c r="E590" s="10" t="s">
        <v>2353</v>
      </c>
      <c r="F590" s="19" t="s">
        <v>83</v>
      </c>
      <c r="G590" s="18">
        <v>1001</v>
      </c>
      <c r="H590" s="6" t="s">
        <v>1615</v>
      </c>
      <c r="I590" s="6" t="s">
        <v>1688</v>
      </c>
      <c r="J590" s="18">
        <v>1002</v>
      </c>
      <c r="K590" s="6" t="s">
        <v>1615</v>
      </c>
      <c r="L590" s="6" t="s">
        <v>1616</v>
      </c>
      <c r="M590" s="18">
        <v>1004</v>
      </c>
      <c r="N590" s="6" t="s">
        <v>1615</v>
      </c>
      <c r="O590" s="6" t="s">
        <v>1617</v>
      </c>
      <c r="P590" s="18">
        <v>1005</v>
      </c>
      <c r="Q590" s="6" t="s">
        <v>1615</v>
      </c>
      <c r="R590" s="6" t="s">
        <v>1743</v>
      </c>
      <c r="S590" s="18">
        <v>7002</v>
      </c>
      <c r="T590" s="6" t="s">
        <v>1620</v>
      </c>
      <c r="U590" s="6" t="s">
        <v>1622</v>
      </c>
      <c r="V590" s="18">
        <v>7006</v>
      </c>
      <c r="W590" s="6" t="s">
        <v>1620</v>
      </c>
      <c r="X590" s="6" t="s">
        <v>1624</v>
      </c>
      <c r="Y590" s="18">
        <v>8007</v>
      </c>
      <c r="Z590" s="6" t="s">
        <v>1625</v>
      </c>
      <c r="AA590" s="6" t="s">
        <v>1639</v>
      </c>
      <c r="AB590" s="6"/>
      <c r="AE590" s="6"/>
      <c r="AH590" s="6"/>
      <c r="AK590" s="6"/>
    </row>
    <row r="591" spans="1:64">
      <c r="A591" s="8">
        <v>300001830</v>
      </c>
      <c r="B591" s="9">
        <v>887</v>
      </c>
      <c r="C591" s="10" t="s">
        <v>2354</v>
      </c>
      <c r="D591" s="9" t="s">
        <v>2355</v>
      </c>
      <c r="E591" s="10" t="s">
        <v>2356</v>
      </c>
      <c r="F591" s="19" t="s">
        <v>35</v>
      </c>
      <c r="G591" s="18">
        <v>1002</v>
      </c>
      <c r="H591" s="6" t="s">
        <v>1615</v>
      </c>
      <c r="I591" s="6" t="s">
        <v>1616</v>
      </c>
      <c r="J591" s="18">
        <v>1004</v>
      </c>
      <c r="K591" s="6" t="s">
        <v>1615</v>
      </c>
      <c r="L591" s="6" t="s">
        <v>1617</v>
      </c>
      <c r="M591" s="18">
        <v>4002</v>
      </c>
      <c r="N591" s="6" t="s">
        <v>1626</v>
      </c>
      <c r="O591" s="6" t="s">
        <v>1655</v>
      </c>
      <c r="P591" s="18">
        <v>8006</v>
      </c>
      <c r="Q591" s="6" t="s">
        <v>1625</v>
      </c>
      <c r="R591" s="6" t="s">
        <v>1751</v>
      </c>
      <c r="S591" s="18">
        <v>8007</v>
      </c>
      <c r="T591" s="6" t="s">
        <v>1625</v>
      </c>
      <c r="U591" s="6" t="s">
        <v>1639</v>
      </c>
      <c r="V591" s="18">
        <v>8008</v>
      </c>
      <c r="W591" s="6" t="s">
        <v>1625</v>
      </c>
      <c r="X591" s="6" t="s">
        <v>1693</v>
      </c>
      <c r="Y591" s="18">
        <v>8099</v>
      </c>
      <c r="Z591" s="6" t="s">
        <v>1625</v>
      </c>
      <c r="AA591" s="6" t="s">
        <v>28</v>
      </c>
      <c r="AB591" s="18">
        <v>9002</v>
      </c>
      <c r="AC591" s="6" t="s">
        <v>1676</v>
      </c>
      <c r="AD591" s="6" t="s">
        <v>1730</v>
      </c>
      <c r="AE591" s="18">
        <v>9003</v>
      </c>
      <c r="AF591" s="6" t="s">
        <v>1676</v>
      </c>
      <c r="AG591" s="6" t="s">
        <v>1772</v>
      </c>
      <c r="AH591" s="18">
        <v>11001</v>
      </c>
      <c r="AI591" s="6" t="s">
        <v>1630</v>
      </c>
      <c r="AJ591" s="6" t="s">
        <v>1662</v>
      </c>
      <c r="AK591" s="6"/>
      <c r="AN591" s="6"/>
      <c r="AQ591" s="6"/>
    </row>
    <row r="592" spans="1:64">
      <c r="A592" s="8">
        <v>300002052</v>
      </c>
      <c r="B592" s="9">
        <v>887</v>
      </c>
      <c r="C592" s="10" t="s">
        <v>2354</v>
      </c>
      <c r="D592" s="9" t="s">
        <v>2355</v>
      </c>
      <c r="E592" s="10" t="s">
        <v>2357</v>
      </c>
      <c r="F592" s="19" t="s">
        <v>35</v>
      </c>
      <c r="G592" s="18">
        <v>1002</v>
      </c>
      <c r="H592" s="6" t="s">
        <v>1615</v>
      </c>
      <c r="I592" s="6" t="s">
        <v>1616</v>
      </c>
      <c r="J592" s="18">
        <v>1004</v>
      </c>
      <c r="K592" s="6" t="s">
        <v>1615</v>
      </c>
      <c r="L592" s="6" t="s">
        <v>1617</v>
      </c>
      <c r="M592" s="18">
        <v>4002</v>
      </c>
      <c r="N592" s="6" t="s">
        <v>1626</v>
      </c>
      <c r="O592" s="6" t="s">
        <v>1655</v>
      </c>
      <c r="P592" s="18">
        <v>8006</v>
      </c>
      <c r="Q592" s="6" t="s">
        <v>1625</v>
      </c>
      <c r="R592" s="6" t="s">
        <v>1751</v>
      </c>
      <c r="S592" s="18">
        <v>8007</v>
      </c>
      <c r="T592" s="6" t="s">
        <v>1625</v>
      </c>
      <c r="U592" s="6" t="s">
        <v>1639</v>
      </c>
      <c r="V592" s="18">
        <v>8008</v>
      </c>
      <c r="W592" s="6" t="s">
        <v>1625</v>
      </c>
      <c r="X592" s="6" t="s">
        <v>1693</v>
      </c>
      <c r="Y592" s="18">
        <v>8099</v>
      </c>
      <c r="Z592" s="6" t="s">
        <v>1625</v>
      </c>
      <c r="AA592" s="6" t="s">
        <v>28</v>
      </c>
      <c r="AB592" s="18">
        <v>9002</v>
      </c>
      <c r="AC592" s="6" t="s">
        <v>1676</v>
      </c>
      <c r="AD592" s="6" t="s">
        <v>1730</v>
      </c>
      <c r="AE592" s="18">
        <v>9003</v>
      </c>
      <c r="AF592" s="6" t="s">
        <v>1676</v>
      </c>
      <c r="AG592" s="6" t="s">
        <v>1772</v>
      </c>
      <c r="AH592" s="18">
        <v>11001</v>
      </c>
      <c r="AI592" s="6" t="s">
        <v>1630</v>
      </c>
      <c r="AJ592" s="6" t="s">
        <v>1662</v>
      </c>
      <c r="AK592" s="6"/>
      <c r="AN592" s="6"/>
      <c r="AQ592" s="6"/>
      <c r="BC592" s="6"/>
      <c r="BF592" s="6"/>
      <c r="BI592" s="6"/>
    </row>
    <row r="593" spans="1:58">
      <c r="A593" s="8">
        <v>300001604</v>
      </c>
      <c r="B593" s="9">
        <v>888</v>
      </c>
      <c r="C593" s="10" t="s">
        <v>1115</v>
      </c>
      <c r="D593" s="9" t="s">
        <v>2358</v>
      </c>
      <c r="E593" s="10" t="s">
        <v>1116</v>
      </c>
      <c r="F593" s="19" t="s">
        <v>27</v>
      </c>
      <c r="G593" s="18">
        <v>11001</v>
      </c>
      <c r="H593" s="6" t="s">
        <v>1630</v>
      </c>
      <c r="I593" s="6" t="s">
        <v>1662</v>
      </c>
      <c r="J593" s="18">
        <v>11003</v>
      </c>
      <c r="K593" s="6" t="s">
        <v>1630</v>
      </c>
      <c r="L593" s="6" t="s">
        <v>1664</v>
      </c>
      <c r="M593" s="18">
        <v>11004</v>
      </c>
      <c r="N593" s="6" t="s">
        <v>1630</v>
      </c>
      <c r="O593" s="6" t="s">
        <v>1692</v>
      </c>
      <c r="P593" s="18">
        <v>11005</v>
      </c>
      <c r="Q593" s="6" t="s">
        <v>1630</v>
      </c>
      <c r="R593" s="6" t="s">
        <v>1835</v>
      </c>
      <c r="S593" s="6"/>
      <c r="V593" s="6"/>
      <c r="Y593" s="6"/>
      <c r="AB593" s="6"/>
      <c r="AE593" s="6"/>
    </row>
    <row r="594" spans="1:58">
      <c r="A594" s="8">
        <v>300002290</v>
      </c>
      <c r="B594" s="9">
        <v>890</v>
      </c>
      <c r="C594" s="10" t="s">
        <v>2359</v>
      </c>
      <c r="D594" s="9" t="s">
        <v>2360</v>
      </c>
      <c r="E594" s="10" t="s">
        <v>2361</v>
      </c>
      <c r="F594" s="19" t="s">
        <v>39</v>
      </c>
      <c r="G594" s="18">
        <v>1002</v>
      </c>
      <c r="H594" s="6" t="s">
        <v>1615</v>
      </c>
      <c r="I594" s="6" t="s">
        <v>1616</v>
      </c>
      <c r="J594" s="6"/>
      <c r="M594" s="6"/>
      <c r="P594" s="6"/>
    </row>
    <row r="595" spans="1:58">
      <c r="A595" s="8">
        <v>300000685</v>
      </c>
      <c r="B595" s="9">
        <v>891</v>
      </c>
      <c r="C595" s="10" t="s">
        <v>1117</v>
      </c>
      <c r="D595" s="9" t="s">
        <v>1118</v>
      </c>
      <c r="E595" s="10" t="s">
        <v>1119</v>
      </c>
      <c r="F595" s="19" t="s">
        <v>39</v>
      </c>
      <c r="G595" s="18">
        <v>2007</v>
      </c>
      <c r="H595" s="6" t="s">
        <v>1602</v>
      </c>
      <c r="I595" s="6" t="s">
        <v>1608</v>
      </c>
      <c r="J595" s="18">
        <v>14002</v>
      </c>
      <c r="K595" s="6" t="s">
        <v>1640</v>
      </c>
      <c r="L595" s="6" t="s">
        <v>1804</v>
      </c>
      <c r="M595" s="18">
        <v>15003</v>
      </c>
      <c r="N595" s="6" t="s">
        <v>1610</v>
      </c>
      <c r="O595" s="6" t="s">
        <v>1611</v>
      </c>
      <c r="P595" s="6"/>
      <c r="S595" s="6"/>
      <c r="V595" s="6"/>
      <c r="Y595" s="6"/>
      <c r="AB595" s="6"/>
    </row>
    <row r="596" spans="1:58">
      <c r="A596" s="8">
        <v>300002187</v>
      </c>
      <c r="B596" s="9">
        <v>892</v>
      </c>
      <c r="C596" s="10" t="s">
        <v>1120</v>
      </c>
      <c r="D596" s="9" t="s">
        <v>1121</v>
      </c>
      <c r="E596" s="10" t="s">
        <v>1122</v>
      </c>
      <c r="F596" s="19" t="s">
        <v>27</v>
      </c>
      <c r="G596" s="18">
        <v>8002</v>
      </c>
      <c r="H596" s="6" t="s">
        <v>1625</v>
      </c>
      <c r="I596" s="6" t="s">
        <v>1638</v>
      </c>
      <c r="J596" s="6"/>
      <c r="M596" s="6"/>
      <c r="P596" s="6"/>
      <c r="S596" s="6"/>
      <c r="Y596" s="6"/>
      <c r="AB596" s="6"/>
      <c r="AE596" s="6"/>
    </row>
    <row r="597" spans="1:58">
      <c r="A597" s="8">
        <v>300002651</v>
      </c>
      <c r="B597" s="9">
        <v>893</v>
      </c>
      <c r="C597" s="10" t="s">
        <v>1123</v>
      </c>
      <c r="D597" s="9" t="s">
        <v>1124</v>
      </c>
      <c r="E597" s="10" t="s">
        <v>1125</v>
      </c>
      <c r="F597" s="19" t="s">
        <v>39</v>
      </c>
      <c r="G597" s="18">
        <v>2099</v>
      </c>
      <c r="H597" s="6" t="s">
        <v>1602</v>
      </c>
      <c r="I597" s="6" t="s">
        <v>28</v>
      </c>
      <c r="J597" s="6"/>
      <c r="M597" s="6"/>
      <c r="P597" s="6"/>
      <c r="S597" s="6"/>
      <c r="V597" s="6"/>
      <c r="Y597" s="6"/>
    </row>
    <row r="598" spans="1:58">
      <c r="A598" s="8">
        <v>300001800</v>
      </c>
      <c r="B598" s="9">
        <v>894</v>
      </c>
      <c r="C598" s="10" t="s">
        <v>1126</v>
      </c>
      <c r="D598" s="9" t="s">
        <v>1127</v>
      </c>
      <c r="E598" s="10" t="s">
        <v>1128</v>
      </c>
      <c r="F598" s="19" t="s">
        <v>35</v>
      </c>
      <c r="G598" s="18">
        <v>7001</v>
      </c>
      <c r="H598" s="6" t="s">
        <v>1620</v>
      </c>
      <c r="I598" s="6" t="s">
        <v>1621</v>
      </c>
      <c r="J598" s="18">
        <v>7003</v>
      </c>
      <c r="K598" s="6" t="s">
        <v>1620</v>
      </c>
      <c r="L598" s="6" t="s">
        <v>1863</v>
      </c>
      <c r="M598" s="18">
        <v>7006</v>
      </c>
      <c r="N598" s="6" t="s">
        <v>1620</v>
      </c>
      <c r="O598" s="6" t="s">
        <v>1624</v>
      </c>
      <c r="P598" s="18">
        <v>7099</v>
      </c>
      <c r="Q598" s="6" t="s">
        <v>1620</v>
      </c>
      <c r="R598" s="6" t="s">
        <v>28</v>
      </c>
      <c r="S598" s="18">
        <v>9099</v>
      </c>
      <c r="T598" s="6" t="s">
        <v>1676</v>
      </c>
      <c r="U598" s="6" t="s">
        <v>28</v>
      </c>
      <c r="V598" s="6"/>
      <c r="Y598" s="6"/>
      <c r="AB598" s="6"/>
    </row>
    <row r="599" spans="1:58">
      <c r="A599" s="8">
        <v>300001596</v>
      </c>
      <c r="B599" s="9">
        <v>896</v>
      </c>
      <c r="C599" s="10" t="s">
        <v>2362</v>
      </c>
      <c r="D599" s="9" t="s">
        <v>2363</v>
      </c>
      <c r="E599" s="10" t="s">
        <v>2364</v>
      </c>
      <c r="F599" s="19" t="s">
        <v>27</v>
      </c>
      <c r="G599" s="18">
        <v>12002</v>
      </c>
      <c r="H599" s="6" t="s">
        <v>1669</v>
      </c>
      <c r="I599" s="6" t="s">
        <v>1670</v>
      </c>
      <c r="J599" s="6"/>
      <c r="M599" s="6"/>
      <c r="P599" s="6"/>
      <c r="V599" s="6"/>
      <c r="Y599" s="6"/>
      <c r="AB599" s="6"/>
    </row>
    <row r="600" spans="1:58">
      <c r="A600" s="8">
        <v>300000804</v>
      </c>
      <c r="B600" s="9">
        <v>897</v>
      </c>
      <c r="C600" s="10" t="s">
        <v>2365</v>
      </c>
      <c r="D600" s="9" t="s">
        <v>2366</v>
      </c>
      <c r="E600" s="10" t="s">
        <v>2367</v>
      </c>
      <c r="F600" s="19" t="s">
        <v>27</v>
      </c>
      <c r="G600" s="18">
        <v>12001</v>
      </c>
      <c r="H600" s="6" t="s">
        <v>1669</v>
      </c>
      <c r="I600" s="6" t="s">
        <v>1768</v>
      </c>
      <c r="J600" s="18">
        <v>12002</v>
      </c>
      <c r="K600" s="6" t="s">
        <v>1669</v>
      </c>
      <c r="L600" s="6" t="s">
        <v>1670</v>
      </c>
      <c r="M600" s="18">
        <v>15011</v>
      </c>
      <c r="N600" s="6" t="s">
        <v>1610</v>
      </c>
      <c r="O600" s="6" t="s">
        <v>1720</v>
      </c>
      <c r="P600" s="6"/>
      <c r="S600" s="6"/>
      <c r="V600" s="6"/>
      <c r="Y600" s="6"/>
      <c r="AE600" s="6"/>
      <c r="AH600" s="6"/>
      <c r="AK600" s="6"/>
    </row>
    <row r="601" spans="1:58">
      <c r="A601" s="8">
        <v>300002184</v>
      </c>
      <c r="B601" s="9">
        <v>898</v>
      </c>
      <c r="C601" s="10" t="s">
        <v>1129</v>
      </c>
      <c r="D601" s="9" t="s">
        <v>1130</v>
      </c>
      <c r="E601" s="10" t="s">
        <v>1131</v>
      </c>
      <c r="F601" s="19" t="s">
        <v>27</v>
      </c>
      <c r="G601" s="18">
        <v>5007</v>
      </c>
      <c r="H601" s="6" t="s">
        <v>1671</v>
      </c>
      <c r="I601" s="6" t="s">
        <v>135</v>
      </c>
      <c r="J601" s="6"/>
      <c r="M601" s="6"/>
      <c r="P601" s="6"/>
      <c r="S601" s="6"/>
    </row>
    <row r="602" spans="1:58">
      <c r="A602" s="8">
        <v>300002776</v>
      </c>
      <c r="B602" s="9">
        <v>899</v>
      </c>
      <c r="C602" s="10" t="s">
        <v>2368</v>
      </c>
      <c r="D602" s="9" t="s">
        <v>2369</v>
      </c>
      <c r="E602" s="10" t="s">
        <v>2370</v>
      </c>
      <c r="F602" s="19" t="s">
        <v>83</v>
      </c>
      <c r="G602" s="18">
        <v>11001</v>
      </c>
      <c r="H602" s="6" t="s">
        <v>1630</v>
      </c>
      <c r="I602" s="6" t="s">
        <v>1662</v>
      </c>
      <c r="J602" s="6"/>
      <c r="M602" s="6"/>
      <c r="P602" s="6"/>
      <c r="Y602" s="6"/>
      <c r="AB602" s="6"/>
      <c r="AE602" s="6"/>
    </row>
    <row r="603" spans="1:58">
      <c r="A603" s="8">
        <v>300001546</v>
      </c>
      <c r="B603" s="9">
        <v>900</v>
      </c>
      <c r="C603" s="10" t="s">
        <v>1132</v>
      </c>
      <c r="D603" s="9" t="s">
        <v>1133</v>
      </c>
      <c r="E603" s="10" t="s">
        <v>1134</v>
      </c>
      <c r="F603" s="19" t="s">
        <v>35</v>
      </c>
      <c r="G603" s="18">
        <v>4001</v>
      </c>
      <c r="H603" s="6" t="s">
        <v>1626</v>
      </c>
      <c r="I603" s="6" t="s">
        <v>1741</v>
      </c>
      <c r="J603" s="18">
        <v>4002</v>
      </c>
      <c r="K603" s="6" t="s">
        <v>1626</v>
      </c>
      <c r="L603" s="6" t="s">
        <v>1655</v>
      </c>
      <c r="M603" s="18">
        <v>4003</v>
      </c>
      <c r="N603" s="6" t="s">
        <v>1626</v>
      </c>
      <c r="O603" s="6" t="s">
        <v>1627</v>
      </c>
      <c r="P603" s="18">
        <v>5001</v>
      </c>
      <c r="Q603" s="6" t="s">
        <v>1671</v>
      </c>
      <c r="R603" s="6" t="s">
        <v>1839</v>
      </c>
      <c r="S603" s="18">
        <v>5004</v>
      </c>
      <c r="T603" s="6" t="s">
        <v>1671</v>
      </c>
      <c r="U603" s="6" t="s">
        <v>2014</v>
      </c>
      <c r="V603" s="18">
        <v>5099</v>
      </c>
      <c r="W603" s="6" t="s">
        <v>1671</v>
      </c>
      <c r="X603" s="6" t="s">
        <v>28</v>
      </c>
      <c r="Y603" s="18">
        <v>15002</v>
      </c>
      <c r="Z603" s="6" t="s">
        <v>1610</v>
      </c>
      <c r="AA603" s="6" t="s">
        <v>1602</v>
      </c>
      <c r="AB603" s="18">
        <v>15005</v>
      </c>
      <c r="AC603" s="6" t="s">
        <v>1610</v>
      </c>
      <c r="AD603" s="6" t="s">
        <v>1626</v>
      </c>
      <c r="AE603" s="18">
        <v>15006</v>
      </c>
      <c r="AF603" s="6" t="s">
        <v>1610</v>
      </c>
      <c r="AG603" s="6" t="s">
        <v>1671</v>
      </c>
      <c r="AH603" s="18">
        <v>15007</v>
      </c>
      <c r="AI603" s="6" t="s">
        <v>1610</v>
      </c>
      <c r="AJ603" s="6" t="s">
        <v>1755</v>
      </c>
      <c r="AK603" s="18">
        <v>15011</v>
      </c>
      <c r="AL603" s="6" t="s">
        <v>1610</v>
      </c>
      <c r="AM603" s="6" t="s">
        <v>1720</v>
      </c>
      <c r="AN603" s="18">
        <v>15012</v>
      </c>
      <c r="AO603" s="6" t="s">
        <v>1610</v>
      </c>
      <c r="AP603" s="6" t="s">
        <v>1818</v>
      </c>
      <c r="AQ603" s="18">
        <v>15099</v>
      </c>
      <c r="AR603" s="6" t="s">
        <v>1610</v>
      </c>
      <c r="AS603" s="6" t="s">
        <v>28</v>
      </c>
      <c r="AT603" s="6"/>
      <c r="AW603" s="6"/>
      <c r="AZ603" s="6"/>
    </row>
    <row r="604" spans="1:58">
      <c r="A604" s="8">
        <v>300000970</v>
      </c>
      <c r="B604" s="9">
        <v>901</v>
      </c>
      <c r="C604" s="10" t="s">
        <v>1135</v>
      </c>
      <c r="D604" s="9" t="s">
        <v>1136</v>
      </c>
      <c r="E604" s="10" t="s">
        <v>1137</v>
      </c>
      <c r="F604" s="19" t="s">
        <v>83</v>
      </c>
      <c r="G604" s="18">
        <v>4005</v>
      </c>
      <c r="H604" s="6" t="s">
        <v>1626</v>
      </c>
      <c r="I604" s="6" t="s">
        <v>1644</v>
      </c>
      <c r="J604" s="18">
        <v>4099</v>
      </c>
      <c r="K604" s="6" t="s">
        <v>1626</v>
      </c>
      <c r="L604" s="6" t="s">
        <v>28</v>
      </c>
      <c r="M604" s="18">
        <v>5001</v>
      </c>
      <c r="N604" s="6" t="s">
        <v>1671</v>
      </c>
      <c r="O604" s="6" t="s">
        <v>1839</v>
      </c>
      <c r="P604" s="18">
        <v>5008</v>
      </c>
      <c r="Q604" s="6" t="s">
        <v>1671</v>
      </c>
      <c r="R604" s="6" t="s">
        <v>1864</v>
      </c>
      <c r="S604" s="18">
        <v>15006</v>
      </c>
      <c r="T604" s="6" t="s">
        <v>1610</v>
      </c>
      <c r="U604" s="6" t="s">
        <v>1671</v>
      </c>
      <c r="V604" s="6"/>
      <c r="Y604" s="6"/>
      <c r="AB604" s="6"/>
    </row>
    <row r="605" spans="1:58">
      <c r="A605" s="8">
        <v>300001654</v>
      </c>
      <c r="B605" s="9">
        <v>902</v>
      </c>
      <c r="C605" s="10" t="s">
        <v>1138</v>
      </c>
      <c r="D605" s="9" t="s">
        <v>1139</v>
      </c>
      <c r="E605" s="10" t="s">
        <v>1140</v>
      </c>
      <c r="F605" s="19" t="s">
        <v>27</v>
      </c>
      <c r="G605" s="18">
        <v>11001</v>
      </c>
      <c r="H605" s="6" t="s">
        <v>1630</v>
      </c>
      <c r="I605" s="6" t="s">
        <v>1662</v>
      </c>
      <c r="J605" s="6"/>
      <c r="M605" s="6"/>
      <c r="P605" s="6"/>
      <c r="S605" s="6"/>
      <c r="V605" s="6"/>
    </row>
    <row r="606" spans="1:58">
      <c r="A606" s="8">
        <v>300002889</v>
      </c>
      <c r="B606" s="9">
        <v>903</v>
      </c>
      <c r="C606" s="10" t="s">
        <v>1141</v>
      </c>
      <c r="D606" s="9" t="s">
        <v>1142</v>
      </c>
      <c r="E606" s="10" t="s">
        <v>1143</v>
      </c>
      <c r="F606" s="19" t="s">
        <v>83</v>
      </c>
      <c r="G606" s="18">
        <v>5001</v>
      </c>
      <c r="H606" s="6" t="s">
        <v>1671</v>
      </c>
      <c r="I606" s="6" t="s">
        <v>1839</v>
      </c>
      <c r="J606" s="18">
        <v>5004</v>
      </c>
      <c r="K606" s="6" t="s">
        <v>1671</v>
      </c>
      <c r="L606" s="6" t="s">
        <v>2014</v>
      </c>
      <c r="M606" s="18">
        <v>15011</v>
      </c>
      <c r="N606" s="6" t="s">
        <v>1610</v>
      </c>
      <c r="O606" s="6" t="s">
        <v>1720</v>
      </c>
      <c r="P606" s="18">
        <v>15012</v>
      </c>
      <c r="Q606" s="6" t="s">
        <v>1610</v>
      </c>
      <c r="R606" s="6" t="s">
        <v>1818</v>
      </c>
      <c r="S606" s="6"/>
      <c r="V606" s="6"/>
      <c r="Y606" s="6"/>
    </row>
    <row r="607" spans="1:58">
      <c r="A607" s="8">
        <v>300002712</v>
      </c>
      <c r="B607" s="9">
        <v>905</v>
      </c>
      <c r="C607" s="10" t="s">
        <v>1144</v>
      </c>
      <c r="D607" s="9" t="s">
        <v>1145</v>
      </c>
      <c r="E607" s="10" t="s">
        <v>1146</v>
      </c>
      <c r="F607" s="19" t="s">
        <v>39</v>
      </c>
      <c r="G607" s="18">
        <v>14001</v>
      </c>
      <c r="H607" s="6" t="s">
        <v>1640</v>
      </c>
      <c r="I607" s="6" t="s">
        <v>1641</v>
      </c>
      <c r="J607" s="18">
        <v>99002</v>
      </c>
      <c r="K607" s="6" t="s">
        <v>28</v>
      </c>
      <c r="L607" s="6" t="s">
        <v>1737</v>
      </c>
      <c r="M607" s="6"/>
      <c r="P607" s="6"/>
      <c r="S607" s="6"/>
      <c r="V607" s="6"/>
      <c r="AZ607" s="6"/>
      <c r="BC607" s="6"/>
      <c r="BF607" s="6"/>
    </row>
    <row r="608" spans="1:58">
      <c r="A608" s="8">
        <v>300001423</v>
      </c>
      <c r="B608" s="9">
        <v>906</v>
      </c>
      <c r="C608" s="10" t="s">
        <v>1147</v>
      </c>
      <c r="D608" s="9" t="s">
        <v>2371</v>
      </c>
      <c r="E608" s="10" t="s">
        <v>1148</v>
      </c>
      <c r="F608" s="19" t="s">
        <v>27</v>
      </c>
      <c r="G608" s="18">
        <v>2001</v>
      </c>
      <c r="H608" s="6" t="s">
        <v>1602</v>
      </c>
      <c r="I608" s="6" t="s">
        <v>1603</v>
      </c>
      <c r="J608" s="18">
        <v>2002</v>
      </c>
      <c r="K608" s="6" t="s">
        <v>1602</v>
      </c>
      <c r="L608" s="6" t="s">
        <v>1604</v>
      </c>
      <c r="M608" s="18">
        <v>2003</v>
      </c>
      <c r="N608" s="6" t="s">
        <v>1602</v>
      </c>
      <c r="O608" s="6" t="s">
        <v>1619</v>
      </c>
      <c r="P608" s="18">
        <v>2004</v>
      </c>
      <c r="Q608" s="6" t="s">
        <v>1602</v>
      </c>
      <c r="R608" s="6" t="s">
        <v>1605</v>
      </c>
      <c r="S608" s="18">
        <v>2005</v>
      </c>
      <c r="T608" s="6" t="s">
        <v>1602</v>
      </c>
      <c r="U608" s="6" t="s">
        <v>1606</v>
      </c>
      <c r="V608" s="18">
        <v>2006</v>
      </c>
      <c r="W608" s="6" t="s">
        <v>1602</v>
      </c>
      <c r="X608" s="6" t="s">
        <v>1607</v>
      </c>
      <c r="Y608" s="18">
        <v>4003</v>
      </c>
      <c r="Z608" s="6" t="s">
        <v>1626</v>
      </c>
      <c r="AA608" s="6" t="s">
        <v>1627</v>
      </c>
      <c r="AB608" s="18">
        <v>4006</v>
      </c>
      <c r="AC608" s="6" t="s">
        <v>1626</v>
      </c>
      <c r="AD608" s="6" t="s">
        <v>1629</v>
      </c>
      <c r="AE608" s="18">
        <v>4099</v>
      </c>
      <c r="AF608" s="6" t="s">
        <v>1626</v>
      </c>
      <c r="AG608" s="6" t="s">
        <v>28</v>
      </c>
      <c r="AH608" s="18">
        <v>6001</v>
      </c>
      <c r="AI608" s="6" t="s">
        <v>1656</v>
      </c>
      <c r="AJ608" s="6" t="s">
        <v>1657</v>
      </c>
      <c r="AK608" s="18">
        <v>6002</v>
      </c>
      <c r="AL608" s="6" t="s">
        <v>1656</v>
      </c>
      <c r="AM608" s="6" t="s">
        <v>1658</v>
      </c>
      <c r="AN608" s="6"/>
      <c r="AQ608" s="6"/>
      <c r="AT608" s="6"/>
      <c r="AZ608" s="6"/>
      <c r="BC608" s="6"/>
      <c r="BF608" s="6"/>
    </row>
    <row r="609" spans="1:55">
      <c r="A609" s="8">
        <v>300000772</v>
      </c>
      <c r="B609" s="9">
        <v>907</v>
      </c>
      <c r="C609" s="10" t="s">
        <v>1149</v>
      </c>
      <c r="D609" s="9" t="s">
        <v>1150</v>
      </c>
      <c r="E609" s="10" t="s">
        <v>1151</v>
      </c>
      <c r="F609" s="19" t="s">
        <v>35</v>
      </c>
      <c r="G609" s="18">
        <v>4099</v>
      </c>
      <c r="H609" s="6" t="s">
        <v>1626</v>
      </c>
      <c r="I609" s="6" t="s">
        <v>28</v>
      </c>
      <c r="J609" s="18">
        <v>5002</v>
      </c>
      <c r="K609" s="6" t="s">
        <v>1671</v>
      </c>
      <c r="L609" s="6" t="s">
        <v>1722</v>
      </c>
      <c r="M609" s="18">
        <v>6001</v>
      </c>
      <c r="N609" s="6" t="s">
        <v>1656</v>
      </c>
      <c r="O609" s="6" t="s">
        <v>1657</v>
      </c>
      <c r="P609" s="18">
        <v>6002</v>
      </c>
      <c r="Q609" s="6" t="s">
        <v>1656</v>
      </c>
      <c r="R609" s="6" t="s">
        <v>1658</v>
      </c>
      <c r="S609" s="18">
        <v>6003</v>
      </c>
      <c r="T609" s="6" t="s">
        <v>1656</v>
      </c>
      <c r="U609" s="6" t="s">
        <v>1659</v>
      </c>
      <c r="V609" s="18">
        <v>9001</v>
      </c>
      <c r="W609" s="6" t="s">
        <v>1676</v>
      </c>
      <c r="X609" s="6" t="s">
        <v>1677</v>
      </c>
      <c r="Y609" s="18">
        <v>9004</v>
      </c>
      <c r="Z609" s="6" t="s">
        <v>1676</v>
      </c>
      <c r="AA609" s="6" t="s">
        <v>1678</v>
      </c>
      <c r="AB609" s="6"/>
      <c r="AE609" s="6"/>
      <c r="AH609" s="6"/>
    </row>
    <row r="610" spans="1:55">
      <c r="A610" s="8">
        <v>300002421</v>
      </c>
      <c r="B610" s="9">
        <v>909</v>
      </c>
      <c r="C610" s="10" t="s">
        <v>1152</v>
      </c>
      <c r="D610" s="9" t="s">
        <v>1153</v>
      </c>
      <c r="E610" s="10" t="s">
        <v>1154</v>
      </c>
      <c r="F610" s="19" t="s">
        <v>39</v>
      </c>
      <c r="G610" s="18">
        <v>7003</v>
      </c>
      <c r="H610" s="6" t="s">
        <v>1620</v>
      </c>
      <c r="I610" s="6" t="s">
        <v>1863</v>
      </c>
      <c r="J610" s="18">
        <v>7004</v>
      </c>
      <c r="K610" s="6" t="s">
        <v>1620</v>
      </c>
      <c r="L610" s="6" t="s">
        <v>1711</v>
      </c>
      <c r="M610" s="18">
        <v>7005</v>
      </c>
      <c r="N610" s="6" t="s">
        <v>1620</v>
      </c>
      <c r="O610" s="6" t="s">
        <v>1623</v>
      </c>
      <c r="P610" s="18">
        <v>7006</v>
      </c>
      <c r="Q610" s="6" t="s">
        <v>1620</v>
      </c>
      <c r="R610" s="6" t="s">
        <v>1624</v>
      </c>
      <c r="S610" s="6"/>
      <c r="V610" s="6"/>
      <c r="Y610" s="6"/>
      <c r="AN610" s="6"/>
      <c r="AQ610" s="6"/>
      <c r="AT610" s="6"/>
    </row>
    <row r="611" spans="1:55">
      <c r="A611" s="8">
        <v>300001636</v>
      </c>
      <c r="B611" s="9">
        <v>912</v>
      </c>
      <c r="C611" s="10" t="s">
        <v>1155</v>
      </c>
      <c r="D611" s="9" t="s">
        <v>1156</v>
      </c>
      <c r="E611" s="10" t="s">
        <v>1157</v>
      </c>
      <c r="F611" s="19" t="s">
        <v>27</v>
      </c>
      <c r="G611" s="18">
        <v>5008</v>
      </c>
      <c r="H611" s="6" t="s">
        <v>1671</v>
      </c>
      <c r="I611" s="6" t="s">
        <v>1864</v>
      </c>
      <c r="J611" s="6"/>
      <c r="M611" s="6"/>
      <c r="P611" s="6"/>
      <c r="AB611" s="6"/>
      <c r="AE611" s="6"/>
      <c r="AH611" s="6"/>
      <c r="AQ611" s="6"/>
      <c r="AT611" s="6"/>
      <c r="AW611" s="6"/>
    </row>
    <row r="612" spans="1:55">
      <c r="A612" s="8">
        <v>300002765</v>
      </c>
      <c r="B612" s="9">
        <v>913</v>
      </c>
      <c r="C612" s="10" t="s">
        <v>1158</v>
      </c>
      <c r="D612" s="9" t="s">
        <v>1159</v>
      </c>
      <c r="E612" s="10" t="s">
        <v>1160</v>
      </c>
      <c r="F612" s="19" t="s">
        <v>39</v>
      </c>
      <c r="G612" s="18">
        <v>2002</v>
      </c>
      <c r="H612" s="6" t="s">
        <v>1602</v>
      </c>
      <c r="I612" s="6" t="s">
        <v>1604</v>
      </c>
      <c r="J612" s="18">
        <v>4005</v>
      </c>
      <c r="K612" s="6" t="s">
        <v>1626</v>
      </c>
      <c r="L612" s="6" t="s">
        <v>1644</v>
      </c>
      <c r="M612" s="18">
        <v>6003</v>
      </c>
      <c r="N612" s="6" t="s">
        <v>1656</v>
      </c>
      <c r="O612" s="6" t="s">
        <v>1659</v>
      </c>
      <c r="P612" s="18">
        <v>15002</v>
      </c>
      <c r="Q612" s="6" t="s">
        <v>1610</v>
      </c>
      <c r="R612" s="6" t="s">
        <v>1602</v>
      </c>
      <c r="S612" s="6"/>
      <c r="V612" s="6"/>
      <c r="Y612" s="6"/>
      <c r="AB612" s="6"/>
    </row>
    <row r="613" spans="1:55">
      <c r="A613" s="8">
        <v>300000390</v>
      </c>
      <c r="B613" s="9">
        <v>914</v>
      </c>
      <c r="C613" s="10" t="s">
        <v>2372</v>
      </c>
      <c r="D613" s="9" t="s">
        <v>2373</v>
      </c>
      <c r="E613" s="10" t="s">
        <v>2374</v>
      </c>
      <c r="F613" s="19" t="s">
        <v>39</v>
      </c>
      <c r="G613" s="18">
        <v>4006</v>
      </c>
      <c r="H613" s="6" t="s">
        <v>1626</v>
      </c>
      <c r="I613" s="6" t="s">
        <v>1629</v>
      </c>
      <c r="J613" s="6"/>
      <c r="M613" s="6"/>
      <c r="P613" s="6"/>
      <c r="S613" s="6"/>
    </row>
    <row r="614" spans="1:55">
      <c r="A614" s="8">
        <v>300001903</v>
      </c>
      <c r="B614" s="9">
        <v>918</v>
      </c>
      <c r="C614" s="10" t="s">
        <v>2375</v>
      </c>
      <c r="D614" s="9" t="s">
        <v>2376</v>
      </c>
      <c r="E614" s="10" t="s">
        <v>2377</v>
      </c>
      <c r="F614" s="19" t="s">
        <v>27</v>
      </c>
      <c r="G614" s="18">
        <v>7003</v>
      </c>
      <c r="H614" s="6" t="s">
        <v>1620</v>
      </c>
      <c r="I614" s="6" t="s">
        <v>1863</v>
      </c>
      <c r="J614" s="6"/>
      <c r="M614" s="6"/>
      <c r="P614" s="6"/>
      <c r="S614" s="6"/>
    </row>
    <row r="615" spans="1:55">
      <c r="A615" s="8">
        <v>300002479</v>
      </c>
      <c r="B615" s="9">
        <v>921</v>
      </c>
      <c r="C615" s="10" t="s">
        <v>1161</v>
      </c>
      <c r="D615" s="9" t="s">
        <v>1162</v>
      </c>
      <c r="E615" s="10" t="s">
        <v>1163</v>
      </c>
      <c r="F615" s="19" t="s">
        <v>39</v>
      </c>
      <c r="G615" s="18">
        <v>1004</v>
      </c>
      <c r="H615" s="6" t="s">
        <v>1615</v>
      </c>
      <c r="I615" s="6" t="s">
        <v>1617</v>
      </c>
      <c r="J615" s="18">
        <v>11001</v>
      </c>
      <c r="K615" s="6" t="s">
        <v>1630</v>
      </c>
      <c r="L615" s="6" t="s">
        <v>1662</v>
      </c>
      <c r="M615" s="18">
        <v>99003</v>
      </c>
      <c r="N615" s="6" t="s">
        <v>28</v>
      </c>
      <c r="O615" s="6" t="s">
        <v>1643</v>
      </c>
      <c r="P615" s="6"/>
      <c r="S615" s="6"/>
      <c r="V615" s="6"/>
    </row>
    <row r="616" spans="1:55">
      <c r="A616" s="8">
        <v>300000422</v>
      </c>
      <c r="B616" s="9">
        <v>922</v>
      </c>
      <c r="C616" s="10" t="s">
        <v>2378</v>
      </c>
      <c r="D616" s="9" t="s">
        <v>2379</v>
      </c>
      <c r="E616" s="10" t="s">
        <v>2380</v>
      </c>
      <c r="F616" s="19" t="s">
        <v>39</v>
      </c>
      <c r="G616" s="18">
        <v>5004</v>
      </c>
      <c r="H616" s="6" t="s">
        <v>1671</v>
      </c>
      <c r="I616" s="6" t="s">
        <v>2014</v>
      </c>
      <c r="J616" s="6"/>
      <c r="M616" s="6"/>
      <c r="P616" s="6"/>
      <c r="S616" s="6"/>
      <c r="AW616" s="6"/>
      <c r="AZ616" s="6"/>
      <c r="BC616" s="6"/>
    </row>
    <row r="617" spans="1:55">
      <c r="A617" s="8">
        <v>300002656</v>
      </c>
      <c r="B617" s="9">
        <v>923</v>
      </c>
      <c r="C617" s="10" t="s">
        <v>2381</v>
      </c>
      <c r="D617" s="9" t="s">
        <v>2382</v>
      </c>
      <c r="E617" s="10" t="s">
        <v>2383</v>
      </c>
      <c r="F617" s="19" t="s">
        <v>39</v>
      </c>
      <c r="G617" s="18">
        <v>3001</v>
      </c>
      <c r="H617" s="6" t="s">
        <v>1652</v>
      </c>
      <c r="I617" s="6" t="s">
        <v>1699</v>
      </c>
      <c r="J617" s="18">
        <v>7001</v>
      </c>
      <c r="K617" s="6" t="s">
        <v>1620</v>
      </c>
      <c r="L617" s="6" t="s">
        <v>1621</v>
      </c>
      <c r="M617" s="18">
        <v>7002</v>
      </c>
      <c r="N617" s="6" t="s">
        <v>1620</v>
      </c>
      <c r="O617" s="6" t="s">
        <v>1622</v>
      </c>
      <c r="P617" s="18">
        <v>7003</v>
      </c>
      <c r="Q617" s="6" t="s">
        <v>1620</v>
      </c>
      <c r="R617" s="6" t="s">
        <v>1863</v>
      </c>
      <c r="S617" s="18">
        <v>7004</v>
      </c>
      <c r="T617" s="6" t="s">
        <v>1620</v>
      </c>
      <c r="U617" s="6" t="s">
        <v>1711</v>
      </c>
      <c r="V617" s="18">
        <v>7006</v>
      </c>
      <c r="W617" s="6" t="s">
        <v>1620</v>
      </c>
      <c r="X617" s="6" t="s">
        <v>1624</v>
      </c>
      <c r="Y617" s="18">
        <v>8002</v>
      </c>
      <c r="Z617" s="6" t="s">
        <v>1625</v>
      </c>
      <c r="AA617" s="6" t="s">
        <v>1638</v>
      </c>
      <c r="AB617" s="18">
        <v>8004</v>
      </c>
      <c r="AC617" s="6" t="s">
        <v>1625</v>
      </c>
      <c r="AD617" s="6" t="s">
        <v>1682</v>
      </c>
      <c r="AE617" s="18">
        <v>9001</v>
      </c>
      <c r="AF617" s="6" t="s">
        <v>1676</v>
      </c>
      <c r="AG617" s="6" t="s">
        <v>1677</v>
      </c>
      <c r="AH617" s="18">
        <v>9004</v>
      </c>
      <c r="AI617" s="6" t="s">
        <v>1676</v>
      </c>
      <c r="AJ617" s="6" t="s">
        <v>1678</v>
      </c>
      <c r="AK617" s="18">
        <v>10005</v>
      </c>
      <c r="AL617" s="6" t="s">
        <v>1660</v>
      </c>
      <c r="AM617" s="6" t="s">
        <v>1679</v>
      </c>
      <c r="AN617" s="6"/>
      <c r="AQ617" s="6"/>
      <c r="AT617" s="6"/>
    </row>
    <row r="618" spans="1:55">
      <c r="A618" s="8">
        <v>300002119</v>
      </c>
      <c r="B618" s="9">
        <v>925</v>
      </c>
      <c r="C618" s="10" t="s">
        <v>1164</v>
      </c>
      <c r="D618" s="9" t="s">
        <v>1165</v>
      </c>
      <c r="E618" s="10" t="s">
        <v>1166</v>
      </c>
      <c r="F618" s="19" t="s">
        <v>27</v>
      </c>
      <c r="G618" s="18">
        <v>11001</v>
      </c>
      <c r="H618" s="6" t="s">
        <v>1630</v>
      </c>
      <c r="I618" s="6" t="s">
        <v>1662</v>
      </c>
      <c r="J618" s="18">
        <v>11002</v>
      </c>
      <c r="K618" s="6" t="s">
        <v>1630</v>
      </c>
      <c r="L618" s="6" t="s">
        <v>1663</v>
      </c>
      <c r="M618" s="18">
        <v>11003</v>
      </c>
      <c r="N618" s="6" t="s">
        <v>1630</v>
      </c>
      <c r="O618" s="6" t="s">
        <v>1664</v>
      </c>
      <c r="P618" s="18">
        <v>11004</v>
      </c>
      <c r="Q618" s="6" t="s">
        <v>1630</v>
      </c>
      <c r="R618" s="6" t="s">
        <v>1692</v>
      </c>
      <c r="S618" s="18">
        <v>11005</v>
      </c>
      <c r="T618" s="6" t="s">
        <v>1630</v>
      </c>
      <c r="U618" s="6" t="s">
        <v>1835</v>
      </c>
      <c r="V618" s="18">
        <v>11099</v>
      </c>
      <c r="W618" s="6" t="s">
        <v>1630</v>
      </c>
      <c r="X618" s="6" t="s">
        <v>28</v>
      </c>
      <c r="Y618" s="6"/>
      <c r="AB618" s="6"/>
      <c r="AE618" s="6"/>
    </row>
    <row r="619" spans="1:55">
      <c r="A619" s="8">
        <v>300001667</v>
      </c>
      <c r="B619" s="9">
        <v>927</v>
      </c>
      <c r="C619" s="10" t="s">
        <v>1167</v>
      </c>
      <c r="D619" s="9" t="s">
        <v>1168</v>
      </c>
      <c r="E619" s="10" t="s">
        <v>1169</v>
      </c>
      <c r="F619" s="19" t="s">
        <v>39</v>
      </c>
      <c r="G619" s="18">
        <v>2001</v>
      </c>
      <c r="H619" s="6" t="s">
        <v>1602</v>
      </c>
      <c r="I619" s="6" t="s">
        <v>1603</v>
      </c>
      <c r="J619" s="18">
        <v>4003</v>
      </c>
      <c r="K619" s="6" t="s">
        <v>1626</v>
      </c>
      <c r="L619" s="6" t="s">
        <v>1627</v>
      </c>
      <c r="M619" s="6"/>
      <c r="P619" s="6"/>
      <c r="S619" s="6"/>
      <c r="AQ619" s="6"/>
      <c r="AT619" s="6"/>
      <c r="AW619" s="6"/>
    </row>
    <row r="620" spans="1:55">
      <c r="A620" s="8">
        <v>300000979</v>
      </c>
      <c r="B620" s="9">
        <v>929</v>
      </c>
      <c r="C620" s="10" t="s">
        <v>1170</v>
      </c>
      <c r="D620" s="9" t="s">
        <v>1171</v>
      </c>
      <c r="E620" s="10" t="s">
        <v>1172</v>
      </c>
      <c r="F620" s="19" t="s">
        <v>35</v>
      </c>
      <c r="G620" s="18">
        <v>15003</v>
      </c>
      <c r="H620" s="6" t="s">
        <v>1610</v>
      </c>
      <c r="I620" s="6" t="s">
        <v>1611</v>
      </c>
      <c r="J620" s="6"/>
      <c r="M620" s="6"/>
      <c r="P620" s="6"/>
      <c r="Y620" s="6"/>
      <c r="AB620" s="6"/>
      <c r="AE620" s="6"/>
    </row>
    <row r="621" spans="1:55">
      <c r="A621" s="8">
        <v>300001419</v>
      </c>
      <c r="B621" s="9">
        <v>930</v>
      </c>
      <c r="C621" s="10" t="s">
        <v>1173</v>
      </c>
      <c r="D621" s="9" t="s">
        <v>2384</v>
      </c>
      <c r="E621" s="10" t="s">
        <v>1174</v>
      </c>
      <c r="F621" s="19" t="s">
        <v>39</v>
      </c>
      <c r="G621" s="18">
        <v>1002</v>
      </c>
      <c r="H621" s="6" t="s">
        <v>1615</v>
      </c>
      <c r="I621" s="6" t="s">
        <v>1616</v>
      </c>
      <c r="J621" s="18">
        <v>2099</v>
      </c>
      <c r="K621" s="6" t="s">
        <v>1602</v>
      </c>
      <c r="L621" s="6" t="s">
        <v>28</v>
      </c>
      <c r="M621" s="6"/>
      <c r="P621" s="6"/>
      <c r="S621" s="6"/>
      <c r="V621" s="6"/>
      <c r="Y621" s="6"/>
      <c r="AB621" s="6"/>
    </row>
    <row r="622" spans="1:55">
      <c r="A622" s="8">
        <v>300000943</v>
      </c>
      <c r="B622" s="9">
        <v>931</v>
      </c>
      <c r="C622" s="10" t="s">
        <v>1175</v>
      </c>
      <c r="D622" s="9" t="s">
        <v>1176</v>
      </c>
      <c r="E622" s="10" t="s">
        <v>1177</v>
      </c>
      <c r="F622" s="19" t="s">
        <v>27</v>
      </c>
      <c r="G622" s="18">
        <v>7002</v>
      </c>
      <c r="H622" s="6" t="s">
        <v>1620</v>
      </c>
      <c r="I622" s="6" t="s">
        <v>1622</v>
      </c>
      <c r="J622" s="18">
        <v>7003</v>
      </c>
      <c r="K622" s="6" t="s">
        <v>1620</v>
      </c>
      <c r="L622" s="6" t="s">
        <v>1863</v>
      </c>
      <c r="M622" s="6"/>
      <c r="P622" s="6"/>
      <c r="S622" s="6"/>
    </row>
    <row r="623" spans="1:55">
      <c r="A623" s="8">
        <v>300000364</v>
      </c>
      <c r="B623" s="9">
        <v>932</v>
      </c>
      <c r="C623" s="10" t="s">
        <v>1178</v>
      </c>
      <c r="D623" s="9" t="s">
        <v>1179</v>
      </c>
      <c r="E623" s="10" t="s">
        <v>1180</v>
      </c>
      <c r="F623" s="19" t="s">
        <v>27</v>
      </c>
      <c r="G623" s="18">
        <v>14001</v>
      </c>
      <c r="H623" s="6" t="s">
        <v>1640</v>
      </c>
      <c r="I623" s="6" t="s">
        <v>1641</v>
      </c>
      <c r="J623" s="6"/>
      <c r="M623" s="6"/>
      <c r="P623" s="6"/>
      <c r="S623" s="6"/>
    </row>
    <row r="624" spans="1:55">
      <c r="A624" s="8">
        <v>300000721</v>
      </c>
      <c r="B624" s="9">
        <v>933</v>
      </c>
      <c r="C624" s="10" t="s">
        <v>2385</v>
      </c>
      <c r="D624" s="9" t="s">
        <v>2386</v>
      </c>
      <c r="E624" s="10" t="s">
        <v>2387</v>
      </c>
      <c r="F624" s="19" t="s">
        <v>39</v>
      </c>
      <c r="G624" s="18">
        <v>15004</v>
      </c>
      <c r="H624" s="6" t="s">
        <v>1610</v>
      </c>
      <c r="I624" s="6" t="s">
        <v>1652</v>
      </c>
      <c r="J624" s="6"/>
      <c r="M624" s="6"/>
      <c r="P624" s="6"/>
      <c r="AB624" s="6"/>
      <c r="AE624" s="6"/>
      <c r="AH624" s="6"/>
    </row>
    <row r="625" spans="1:66">
      <c r="A625" s="8">
        <v>300001427</v>
      </c>
      <c r="B625" s="9">
        <v>934</v>
      </c>
      <c r="C625" s="10" t="s">
        <v>1181</v>
      </c>
      <c r="D625" s="9" t="s">
        <v>1182</v>
      </c>
      <c r="E625" s="10" t="s">
        <v>2388</v>
      </c>
      <c r="F625" s="19" t="s">
        <v>39</v>
      </c>
      <c r="G625" s="18">
        <v>3004</v>
      </c>
      <c r="H625" s="6" t="s">
        <v>1652</v>
      </c>
      <c r="I625" s="6" t="s">
        <v>1653</v>
      </c>
      <c r="J625" s="18">
        <v>3006</v>
      </c>
      <c r="K625" s="6" t="s">
        <v>1652</v>
      </c>
      <c r="L625" s="6" t="s">
        <v>1654</v>
      </c>
      <c r="M625" s="18">
        <v>4099</v>
      </c>
      <c r="N625" s="6" t="s">
        <v>1626</v>
      </c>
      <c r="O625" s="6" t="s">
        <v>28</v>
      </c>
      <c r="P625" s="18">
        <v>10004</v>
      </c>
      <c r="Q625" s="6" t="s">
        <v>1660</v>
      </c>
      <c r="R625" s="6" t="s">
        <v>1661</v>
      </c>
      <c r="S625" s="6"/>
      <c r="V625" s="6"/>
      <c r="Y625" s="6"/>
      <c r="AB625" s="6"/>
    </row>
    <row r="626" spans="1:66">
      <c r="A626" s="8">
        <v>300001993</v>
      </c>
      <c r="B626" s="9">
        <v>935</v>
      </c>
      <c r="C626" s="10" t="s">
        <v>2389</v>
      </c>
      <c r="D626" s="9" t="s">
        <v>2390</v>
      </c>
      <c r="E626" s="10" t="s">
        <v>2391</v>
      </c>
      <c r="F626" s="19" t="s">
        <v>39</v>
      </c>
      <c r="G626" s="18">
        <v>7001</v>
      </c>
      <c r="H626" s="6" t="s">
        <v>1620</v>
      </c>
      <c r="I626" s="6" t="s">
        <v>1621</v>
      </c>
      <c r="J626" s="6"/>
      <c r="M626" s="6"/>
      <c r="P626" s="6"/>
      <c r="S626" s="6"/>
    </row>
    <row r="627" spans="1:66">
      <c r="A627" s="8">
        <v>300000492</v>
      </c>
      <c r="B627" s="9">
        <v>936</v>
      </c>
      <c r="C627" s="10" t="s">
        <v>1183</v>
      </c>
      <c r="D627" s="9" t="s">
        <v>1184</v>
      </c>
      <c r="E627" s="10" t="s">
        <v>1185</v>
      </c>
      <c r="F627" s="19" t="s">
        <v>27</v>
      </c>
      <c r="G627" s="18">
        <v>2004</v>
      </c>
      <c r="H627" s="6" t="s">
        <v>1602</v>
      </c>
      <c r="I627" s="6" t="s">
        <v>1605</v>
      </c>
      <c r="J627" s="18">
        <v>2005</v>
      </c>
      <c r="K627" s="6" t="s">
        <v>1602</v>
      </c>
      <c r="L627" s="6" t="s">
        <v>1606</v>
      </c>
      <c r="M627" s="18">
        <v>2006</v>
      </c>
      <c r="N627" s="6" t="s">
        <v>1602</v>
      </c>
      <c r="O627" s="6" t="s">
        <v>1607</v>
      </c>
      <c r="P627" s="18">
        <v>6001</v>
      </c>
      <c r="Q627" s="6" t="s">
        <v>1656</v>
      </c>
      <c r="R627" s="6" t="s">
        <v>1657</v>
      </c>
      <c r="S627" s="18">
        <v>6002</v>
      </c>
      <c r="T627" s="6" t="s">
        <v>1656</v>
      </c>
      <c r="U627" s="6" t="s">
        <v>1658</v>
      </c>
      <c r="V627" s="18">
        <v>6003</v>
      </c>
      <c r="W627" s="6" t="s">
        <v>1656</v>
      </c>
      <c r="X627" s="6" t="s">
        <v>1659</v>
      </c>
      <c r="Y627" s="18">
        <v>6099</v>
      </c>
      <c r="Z627" s="6" t="s">
        <v>1656</v>
      </c>
      <c r="AA627" s="6" t="s">
        <v>28</v>
      </c>
      <c r="AB627" s="6"/>
      <c r="AE627" s="6"/>
      <c r="AH627" s="6"/>
    </row>
    <row r="628" spans="1:66">
      <c r="A628" s="8">
        <v>300000318</v>
      </c>
      <c r="B628" s="9">
        <v>938</v>
      </c>
      <c r="C628" s="10" t="s">
        <v>1186</v>
      </c>
      <c r="D628" s="9" t="s">
        <v>1187</v>
      </c>
      <c r="E628" s="10" t="s">
        <v>1188</v>
      </c>
      <c r="F628" s="19" t="s">
        <v>39</v>
      </c>
      <c r="G628" s="18">
        <v>11099</v>
      </c>
      <c r="H628" s="6" t="s">
        <v>1630</v>
      </c>
      <c r="I628" s="6" t="s">
        <v>28</v>
      </c>
      <c r="J628" s="6"/>
      <c r="M628" s="6"/>
      <c r="P628" s="6"/>
      <c r="S628" s="6"/>
    </row>
    <row r="629" spans="1:66">
      <c r="A629" s="8">
        <v>300002494</v>
      </c>
      <c r="B629" s="9">
        <v>941</v>
      </c>
      <c r="C629" s="10" t="s">
        <v>2392</v>
      </c>
      <c r="D629" s="9" t="s">
        <v>2393</v>
      </c>
      <c r="E629" s="10" t="s">
        <v>2394</v>
      </c>
      <c r="F629" s="19" t="s">
        <v>27</v>
      </c>
      <c r="G629" s="18">
        <v>4099</v>
      </c>
      <c r="H629" s="6" t="s">
        <v>1626</v>
      </c>
      <c r="I629" s="6" t="s">
        <v>28</v>
      </c>
      <c r="J629" s="6"/>
      <c r="M629" s="6"/>
      <c r="P629" s="6"/>
      <c r="AH629" s="6"/>
      <c r="AK629" s="6"/>
      <c r="AN629" s="6"/>
    </row>
    <row r="630" spans="1:66">
      <c r="A630" s="8">
        <v>300002164</v>
      </c>
      <c r="B630" s="9">
        <v>942</v>
      </c>
      <c r="C630" s="10" t="s">
        <v>1189</v>
      </c>
      <c r="D630" s="9" t="s">
        <v>1190</v>
      </c>
      <c r="E630" s="10" t="s">
        <v>1191</v>
      </c>
      <c r="F630" s="19" t="s">
        <v>27</v>
      </c>
      <c r="G630" s="18">
        <v>8003</v>
      </c>
      <c r="H630" s="6" t="s">
        <v>1625</v>
      </c>
      <c r="I630" s="6" t="s">
        <v>1745</v>
      </c>
      <c r="J630" s="18">
        <v>8004</v>
      </c>
      <c r="K630" s="6" t="s">
        <v>1625</v>
      </c>
      <c r="L630" s="6" t="s">
        <v>1682</v>
      </c>
      <c r="M630" s="6"/>
      <c r="P630" s="6"/>
      <c r="S630" s="6"/>
      <c r="V630" s="6"/>
    </row>
    <row r="631" spans="1:66">
      <c r="A631" s="8">
        <v>300001070</v>
      </c>
      <c r="B631" s="9">
        <v>943</v>
      </c>
      <c r="C631" s="10" t="s">
        <v>1192</v>
      </c>
      <c r="D631" s="9" t="s">
        <v>1193</v>
      </c>
      <c r="E631" s="10" t="s">
        <v>1194</v>
      </c>
      <c r="F631" s="19" t="s">
        <v>27</v>
      </c>
      <c r="G631" s="18">
        <v>1004</v>
      </c>
      <c r="H631" s="6" t="s">
        <v>1615</v>
      </c>
      <c r="I631" s="6" t="s">
        <v>1617</v>
      </c>
      <c r="J631" s="18">
        <v>4004</v>
      </c>
      <c r="K631" s="6" t="s">
        <v>1626</v>
      </c>
      <c r="L631" s="6" t="s">
        <v>1628</v>
      </c>
      <c r="M631" s="18">
        <v>4006</v>
      </c>
      <c r="N631" s="6" t="s">
        <v>1626</v>
      </c>
      <c r="O631" s="6" t="s">
        <v>1629</v>
      </c>
      <c r="P631" s="18">
        <v>7002</v>
      </c>
      <c r="Q631" s="6" t="s">
        <v>1620</v>
      </c>
      <c r="R631" s="6" t="s">
        <v>1622</v>
      </c>
      <c r="S631" s="18">
        <v>7004</v>
      </c>
      <c r="T631" s="6" t="s">
        <v>1620</v>
      </c>
      <c r="U631" s="6" t="s">
        <v>1711</v>
      </c>
      <c r="V631" s="18">
        <v>11001</v>
      </c>
      <c r="W631" s="6" t="s">
        <v>1630</v>
      </c>
      <c r="X631" s="6" t="s">
        <v>1662</v>
      </c>
      <c r="Y631" s="6"/>
      <c r="AB631" s="6"/>
      <c r="AE631" s="6"/>
    </row>
    <row r="632" spans="1:66">
      <c r="A632" s="8">
        <v>300002135</v>
      </c>
      <c r="B632" s="9">
        <v>944</v>
      </c>
      <c r="C632" s="10" t="s">
        <v>2395</v>
      </c>
      <c r="D632" s="9" t="s">
        <v>2396</v>
      </c>
      <c r="E632" s="10" t="s">
        <v>2397</v>
      </c>
      <c r="F632" s="19" t="s">
        <v>83</v>
      </c>
      <c r="G632" s="18">
        <v>4099</v>
      </c>
      <c r="H632" s="6" t="s">
        <v>1626</v>
      </c>
      <c r="I632" s="6" t="s">
        <v>28</v>
      </c>
      <c r="J632" s="6"/>
      <c r="M632" s="6"/>
      <c r="P632" s="6"/>
      <c r="S632" s="6"/>
      <c r="V632" s="6"/>
      <c r="BF632" s="6"/>
      <c r="BI632" s="6"/>
      <c r="BL632" s="6"/>
    </row>
    <row r="633" spans="1:66">
      <c r="A633" s="8">
        <v>300002407</v>
      </c>
      <c r="B633" s="9">
        <v>945</v>
      </c>
      <c r="C633" s="10" t="s">
        <v>2398</v>
      </c>
      <c r="D633" s="9" t="s">
        <v>2399</v>
      </c>
      <c r="E633" s="10" t="s">
        <v>2400</v>
      </c>
      <c r="F633" s="19" t="s">
        <v>35</v>
      </c>
      <c r="G633" s="18">
        <v>1001</v>
      </c>
      <c r="H633" s="6" t="s">
        <v>1615</v>
      </c>
      <c r="I633" s="6" t="s">
        <v>1688</v>
      </c>
      <c r="J633" s="18">
        <v>1002</v>
      </c>
      <c r="K633" s="6" t="s">
        <v>1615</v>
      </c>
      <c r="L633" s="6" t="s">
        <v>1616</v>
      </c>
      <c r="M633" s="18">
        <v>1004</v>
      </c>
      <c r="N633" s="6" t="s">
        <v>1615</v>
      </c>
      <c r="O633" s="6" t="s">
        <v>1617</v>
      </c>
      <c r="P633" s="18">
        <v>1005</v>
      </c>
      <c r="Q633" s="6" t="s">
        <v>1615</v>
      </c>
      <c r="R633" s="6" t="s">
        <v>1743</v>
      </c>
      <c r="S633" s="18">
        <v>2001</v>
      </c>
      <c r="T633" s="6" t="s">
        <v>1602</v>
      </c>
      <c r="U633" s="6" t="s">
        <v>1603</v>
      </c>
      <c r="V633" s="18">
        <v>2002</v>
      </c>
      <c r="W633" s="6" t="s">
        <v>1602</v>
      </c>
      <c r="X633" s="6" t="s">
        <v>1604</v>
      </c>
      <c r="Y633" s="18">
        <v>2005</v>
      </c>
      <c r="Z633" s="6" t="s">
        <v>1602</v>
      </c>
      <c r="AA633" s="6" t="s">
        <v>1606</v>
      </c>
      <c r="AB633" s="18">
        <v>2007</v>
      </c>
      <c r="AC633" s="6" t="s">
        <v>1602</v>
      </c>
      <c r="AD633" s="6" t="s">
        <v>1608</v>
      </c>
      <c r="AE633" s="18">
        <v>3001</v>
      </c>
      <c r="AF633" s="6" t="s">
        <v>1652</v>
      </c>
      <c r="AG633" s="6" t="s">
        <v>1699</v>
      </c>
      <c r="AH633" s="18">
        <v>3002</v>
      </c>
      <c r="AI633" s="6" t="s">
        <v>1652</v>
      </c>
      <c r="AJ633" s="6" t="s">
        <v>1786</v>
      </c>
      <c r="AK633" s="18">
        <v>3004</v>
      </c>
      <c r="AL633" s="6" t="s">
        <v>1652</v>
      </c>
      <c r="AM633" s="6" t="s">
        <v>1653</v>
      </c>
      <c r="AN633" s="18">
        <v>3005</v>
      </c>
      <c r="AO633" s="6" t="s">
        <v>1652</v>
      </c>
      <c r="AP633" s="6" t="s">
        <v>1726</v>
      </c>
      <c r="AQ633" s="18">
        <v>3006</v>
      </c>
      <c r="AR633" s="6" t="s">
        <v>1652</v>
      </c>
      <c r="AS633" s="6" t="s">
        <v>1654</v>
      </c>
      <c r="AT633" s="18">
        <v>4004</v>
      </c>
      <c r="AU633" s="6" t="s">
        <v>1626</v>
      </c>
      <c r="AV633" s="6" t="s">
        <v>1628</v>
      </c>
      <c r="AW633" s="18">
        <v>7002</v>
      </c>
      <c r="AX633" s="6" t="s">
        <v>1620</v>
      </c>
      <c r="AY633" s="6" t="s">
        <v>1622</v>
      </c>
      <c r="AZ633" s="18">
        <v>7004</v>
      </c>
      <c r="BA633" s="6" t="s">
        <v>1620</v>
      </c>
      <c r="BB633" s="6" t="s">
        <v>1711</v>
      </c>
      <c r="BC633" s="18">
        <v>7005</v>
      </c>
      <c r="BD633" s="6" t="s">
        <v>1620</v>
      </c>
      <c r="BE633" s="6" t="s">
        <v>1623</v>
      </c>
      <c r="BF633" s="18">
        <v>7006</v>
      </c>
      <c r="BG633" s="6" t="s">
        <v>1620</v>
      </c>
      <c r="BH633" s="6" t="s">
        <v>1624</v>
      </c>
      <c r="BI633" s="18">
        <v>15001</v>
      </c>
      <c r="BJ633" s="6" t="s">
        <v>1610</v>
      </c>
      <c r="BK633" s="6" t="s">
        <v>1688</v>
      </c>
      <c r="BL633" s="18">
        <v>15003</v>
      </c>
      <c r="BM633" s="6" t="s">
        <v>1610</v>
      </c>
      <c r="BN633" s="6" t="s">
        <v>1611</v>
      </c>
    </row>
    <row r="634" spans="1:66">
      <c r="A634" s="8">
        <v>300001569</v>
      </c>
      <c r="B634" s="9">
        <v>946</v>
      </c>
      <c r="C634" s="10" t="s">
        <v>1195</v>
      </c>
      <c r="D634" s="9" t="s">
        <v>1196</v>
      </c>
      <c r="E634" s="10" t="s">
        <v>1197</v>
      </c>
      <c r="F634" s="19" t="s">
        <v>27</v>
      </c>
      <c r="G634" s="18">
        <v>15006</v>
      </c>
      <c r="H634" s="6" t="s">
        <v>1610</v>
      </c>
      <c r="I634" s="6" t="s">
        <v>1671</v>
      </c>
      <c r="J634" s="6"/>
      <c r="M634" s="6"/>
      <c r="P634" s="6"/>
      <c r="AT634" s="6"/>
      <c r="AW634" s="6"/>
      <c r="AZ634" s="6"/>
    </row>
    <row r="635" spans="1:66">
      <c r="A635" s="8">
        <v>300002294</v>
      </c>
      <c r="B635" s="9">
        <v>948</v>
      </c>
      <c r="C635" s="10" t="s">
        <v>1198</v>
      </c>
      <c r="D635" s="9" t="s">
        <v>1199</v>
      </c>
      <c r="E635" s="10" t="s">
        <v>1200</v>
      </c>
      <c r="F635" s="19" t="s">
        <v>39</v>
      </c>
      <c r="G635" s="18">
        <v>10004</v>
      </c>
      <c r="H635" s="6" t="s">
        <v>1660</v>
      </c>
      <c r="I635" s="6" t="s">
        <v>1661</v>
      </c>
      <c r="J635" s="6"/>
      <c r="M635" s="6"/>
      <c r="P635" s="6"/>
    </row>
    <row r="636" spans="1:66">
      <c r="A636" s="8">
        <v>300001243</v>
      </c>
      <c r="B636" s="9">
        <v>950</v>
      </c>
      <c r="C636" s="10" t="s">
        <v>2401</v>
      </c>
      <c r="D636" s="9" t="s">
        <v>2402</v>
      </c>
      <c r="E636" s="10" t="s">
        <v>2403</v>
      </c>
      <c r="F636" s="19" t="s">
        <v>35</v>
      </c>
      <c r="G636" s="18">
        <v>4003</v>
      </c>
      <c r="H636" s="6" t="s">
        <v>1626</v>
      </c>
      <c r="I636" s="6" t="s">
        <v>1627</v>
      </c>
      <c r="J636" s="18">
        <v>4006</v>
      </c>
      <c r="K636" s="6" t="s">
        <v>1626</v>
      </c>
      <c r="L636" s="6" t="s">
        <v>1629</v>
      </c>
      <c r="M636" s="18">
        <v>12002</v>
      </c>
      <c r="N636" s="6" t="s">
        <v>1669</v>
      </c>
      <c r="O636" s="6" t="s">
        <v>1670</v>
      </c>
      <c r="P636" s="6"/>
      <c r="S636" s="6"/>
      <c r="V636" s="6"/>
      <c r="AB636" s="6"/>
      <c r="AE636" s="6"/>
      <c r="AH636" s="6"/>
    </row>
    <row r="637" spans="1:66">
      <c r="A637" s="8">
        <v>300001038</v>
      </c>
      <c r="B637" s="9">
        <v>954</v>
      </c>
      <c r="C637" s="10" t="s">
        <v>2404</v>
      </c>
      <c r="D637" s="9" t="s">
        <v>2405</v>
      </c>
      <c r="E637" s="10" t="s">
        <v>2406</v>
      </c>
      <c r="F637" s="19" t="s">
        <v>27</v>
      </c>
      <c r="G637" s="18">
        <v>2001</v>
      </c>
      <c r="H637" s="6" t="s">
        <v>1602</v>
      </c>
      <c r="I637" s="6" t="s">
        <v>1603</v>
      </c>
      <c r="J637" s="18">
        <v>2002</v>
      </c>
      <c r="K637" s="6" t="s">
        <v>1602</v>
      </c>
      <c r="L637" s="6" t="s">
        <v>1604</v>
      </c>
      <c r="M637" s="18">
        <v>2003</v>
      </c>
      <c r="N637" s="6" t="s">
        <v>1602</v>
      </c>
      <c r="O637" s="6" t="s">
        <v>1619</v>
      </c>
      <c r="P637" s="18">
        <v>2004</v>
      </c>
      <c r="Q637" s="6" t="s">
        <v>1602</v>
      </c>
      <c r="R637" s="6" t="s">
        <v>1605</v>
      </c>
      <c r="S637" s="18">
        <v>2005</v>
      </c>
      <c r="T637" s="6" t="s">
        <v>1602</v>
      </c>
      <c r="U637" s="6" t="s">
        <v>1606</v>
      </c>
      <c r="V637" s="18">
        <v>2006</v>
      </c>
      <c r="W637" s="6" t="s">
        <v>1602</v>
      </c>
      <c r="X637" s="6" t="s">
        <v>1607</v>
      </c>
      <c r="Y637" s="18">
        <v>2007</v>
      </c>
      <c r="Z637" s="6" t="s">
        <v>1602</v>
      </c>
      <c r="AA637" s="6" t="s">
        <v>1608</v>
      </c>
      <c r="AB637" s="18">
        <v>2008</v>
      </c>
      <c r="AC637" s="6" t="s">
        <v>1602</v>
      </c>
      <c r="AD637" s="6" t="s">
        <v>1609</v>
      </c>
      <c r="AE637" s="18">
        <v>15002</v>
      </c>
      <c r="AF637" s="6" t="s">
        <v>1610</v>
      </c>
      <c r="AG637" s="6" t="s">
        <v>1602</v>
      </c>
      <c r="AH637" s="6"/>
      <c r="AK637" s="6"/>
      <c r="AN637" s="6"/>
    </row>
    <row r="638" spans="1:66">
      <c r="A638" s="8">
        <v>300001258</v>
      </c>
      <c r="B638" s="9">
        <v>956</v>
      </c>
      <c r="C638" s="10" t="s">
        <v>1201</v>
      </c>
      <c r="D638" s="9" t="s">
        <v>1202</v>
      </c>
      <c r="E638" s="10" t="s">
        <v>1203</v>
      </c>
      <c r="F638" s="19" t="s">
        <v>27</v>
      </c>
      <c r="G638" s="18">
        <v>1001</v>
      </c>
      <c r="H638" s="6" t="s">
        <v>1615</v>
      </c>
      <c r="I638" s="6" t="s">
        <v>1688</v>
      </c>
      <c r="J638" s="18">
        <v>1002</v>
      </c>
      <c r="K638" s="6" t="s">
        <v>1615</v>
      </c>
      <c r="L638" s="6" t="s">
        <v>1616</v>
      </c>
      <c r="M638" s="18">
        <v>1004</v>
      </c>
      <c r="N638" s="6" t="s">
        <v>1615</v>
      </c>
      <c r="O638" s="6" t="s">
        <v>1617</v>
      </c>
      <c r="P638" s="18">
        <v>1005</v>
      </c>
      <c r="Q638" s="6" t="s">
        <v>1615</v>
      </c>
      <c r="R638" s="6" t="s">
        <v>1743</v>
      </c>
      <c r="S638" s="18">
        <v>1006</v>
      </c>
      <c r="T638" s="6" t="s">
        <v>1615</v>
      </c>
      <c r="U638" s="6" t="s">
        <v>1618</v>
      </c>
      <c r="V638" s="18">
        <v>1099</v>
      </c>
      <c r="W638" s="6" t="s">
        <v>1615</v>
      </c>
      <c r="X638" s="6" t="s">
        <v>28</v>
      </c>
      <c r="Y638" s="18">
        <v>2001</v>
      </c>
      <c r="Z638" s="6" t="s">
        <v>1602</v>
      </c>
      <c r="AA638" s="6" t="s">
        <v>1603</v>
      </c>
      <c r="AB638" s="18">
        <v>2003</v>
      </c>
      <c r="AC638" s="6" t="s">
        <v>1602</v>
      </c>
      <c r="AD638" s="6" t="s">
        <v>1619</v>
      </c>
      <c r="AE638" s="18">
        <v>2007</v>
      </c>
      <c r="AF638" s="6" t="s">
        <v>1602</v>
      </c>
      <c r="AG638" s="6" t="s">
        <v>1608</v>
      </c>
      <c r="AH638" s="18">
        <v>2008</v>
      </c>
      <c r="AI638" s="6" t="s">
        <v>1602</v>
      </c>
      <c r="AJ638" s="6" t="s">
        <v>1609</v>
      </c>
      <c r="AK638" s="18">
        <v>3005</v>
      </c>
      <c r="AL638" s="6" t="s">
        <v>1652</v>
      </c>
      <c r="AM638" s="6" t="s">
        <v>1726</v>
      </c>
      <c r="AN638" s="18">
        <v>6003</v>
      </c>
      <c r="AO638" s="6" t="s">
        <v>1656</v>
      </c>
      <c r="AP638" s="6" t="s">
        <v>1659</v>
      </c>
      <c r="AQ638" s="18">
        <v>7002</v>
      </c>
      <c r="AR638" s="6" t="s">
        <v>1620</v>
      </c>
      <c r="AS638" s="6" t="s">
        <v>1622</v>
      </c>
      <c r="AT638" s="18">
        <v>8002</v>
      </c>
      <c r="AU638" s="6" t="s">
        <v>1625</v>
      </c>
      <c r="AV638" s="6" t="s">
        <v>1638</v>
      </c>
      <c r="AW638" s="18">
        <v>8005</v>
      </c>
      <c r="AX638" s="6" t="s">
        <v>1625</v>
      </c>
      <c r="AY638" s="6" t="s">
        <v>1747</v>
      </c>
      <c r="AZ638" s="18">
        <v>8006</v>
      </c>
      <c r="BA638" s="6" t="s">
        <v>1625</v>
      </c>
      <c r="BB638" s="6" t="s">
        <v>1751</v>
      </c>
      <c r="BC638" s="18">
        <v>8007</v>
      </c>
      <c r="BD638" s="6" t="s">
        <v>1625</v>
      </c>
      <c r="BE638" s="6" t="s">
        <v>1639</v>
      </c>
      <c r="BF638" s="18">
        <v>9003</v>
      </c>
      <c r="BG638" s="6" t="s">
        <v>1676</v>
      </c>
      <c r="BH638" s="6" t="s">
        <v>1772</v>
      </c>
      <c r="BI638" s="18">
        <v>15001</v>
      </c>
      <c r="BJ638" s="6" t="s">
        <v>1610</v>
      </c>
      <c r="BK638" s="6" t="s">
        <v>1688</v>
      </c>
      <c r="BL638" s="18">
        <v>15003</v>
      </c>
      <c r="BM638" s="6" t="s">
        <v>1610</v>
      </c>
      <c r="BN638" s="6" t="s">
        <v>1611</v>
      </c>
    </row>
    <row r="639" spans="1:66">
      <c r="A639" s="8">
        <v>300000570</v>
      </c>
      <c r="B639" s="9">
        <v>957</v>
      </c>
      <c r="C639" s="10" t="s">
        <v>2407</v>
      </c>
      <c r="D639" s="9" t="s">
        <v>2408</v>
      </c>
      <c r="E639" s="10" t="s">
        <v>2409</v>
      </c>
      <c r="F639" s="19" t="s">
        <v>35</v>
      </c>
      <c r="G639" s="18">
        <v>1001</v>
      </c>
      <c r="H639" s="6" t="s">
        <v>1615</v>
      </c>
      <c r="I639" s="6" t="s">
        <v>1688</v>
      </c>
      <c r="J639" s="18">
        <v>1002</v>
      </c>
      <c r="K639" s="6" t="s">
        <v>1615</v>
      </c>
      <c r="L639" s="6" t="s">
        <v>1616</v>
      </c>
      <c r="M639" s="18">
        <v>1004</v>
      </c>
      <c r="N639" s="6" t="s">
        <v>1615</v>
      </c>
      <c r="O639" s="6" t="s">
        <v>1617</v>
      </c>
      <c r="P639" s="18">
        <v>1005</v>
      </c>
      <c r="Q639" s="6" t="s">
        <v>1615</v>
      </c>
      <c r="R639" s="6" t="s">
        <v>1743</v>
      </c>
      <c r="S639" s="18">
        <v>7001</v>
      </c>
      <c r="T639" s="6" t="s">
        <v>1620</v>
      </c>
      <c r="U639" s="6" t="s">
        <v>1621</v>
      </c>
      <c r="V639" s="18">
        <v>7002</v>
      </c>
      <c r="W639" s="6" t="s">
        <v>1620</v>
      </c>
      <c r="X639" s="6" t="s">
        <v>1622</v>
      </c>
      <c r="Y639" s="18">
        <v>7003</v>
      </c>
      <c r="Z639" s="6" t="s">
        <v>1620</v>
      </c>
      <c r="AA639" s="6" t="s">
        <v>1863</v>
      </c>
      <c r="AB639" s="18">
        <v>7004</v>
      </c>
      <c r="AC639" s="6" t="s">
        <v>1620</v>
      </c>
      <c r="AD639" s="6" t="s">
        <v>1711</v>
      </c>
      <c r="AE639" s="18">
        <v>7005</v>
      </c>
      <c r="AF639" s="6" t="s">
        <v>1620</v>
      </c>
      <c r="AG639" s="6" t="s">
        <v>1623</v>
      </c>
      <c r="AH639" s="18">
        <v>7006</v>
      </c>
      <c r="AI639" s="6" t="s">
        <v>1620</v>
      </c>
      <c r="AJ639" s="6" t="s">
        <v>1624</v>
      </c>
      <c r="AK639" s="18">
        <v>7099</v>
      </c>
      <c r="AL639" s="6" t="s">
        <v>1620</v>
      </c>
      <c r="AM639" s="6" t="s">
        <v>28</v>
      </c>
      <c r="AN639" s="18">
        <v>8007</v>
      </c>
      <c r="AO639" s="6" t="s">
        <v>1625</v>
      </c>
      <c r="AP639" s="6" t="s">
        <v>1639</v>
      </c>
      <c r="AQ639" s="18">
        <v>13099</v>
      </c>
      <c r="AR639" s="6" t="s">
        <v>1631</v>
      </c>
      <c r="AS639" s="6" t="s">
        <v>28</v>
      </c>
      <c r="AT639" s="6"/>
      <c r="AW639" s="6"/>
      <c r="AZ639" s="6"/>
    </row>
    <row r="640" spans="1:66">
      <c r="A640" s="8">
        <v>300002327</v>
      </c>
      <c r="B640" s="9">
        <v>958</v>
      </c>
      <c r="C640" s="10" t="s">
        <v>2410</v>
      </c>
      <c r="D640" s="9" t="s">
        <v>2411</v>
      </c>
      <c r="E640" s="10" t="s">
        <v>2412</v>
      </c>
      <c r="F640" s="19" t="s">
        <v>35</v>
      </c>
      <c r="G640" s="18">
        <v>13099</v>
      </c>
      <c r="H640" s="6" t="s">
        <v>1631</v>
      </c>
      <c r="I640" s="6" t="s">
        <v>28</v>
      </c>
      <c r="J640" s="6"/>
      <c r="M640" s="6"/>
      <c r="P640" s="6"/>
    </row>
    <row r="641" spans="1:52">
      <c r="A641" s="8">
        <v>300001708</v>
      </c>
      <c r="B641" s="9">
        <v>959</v>
      </c>
      <c r="C641" s="10" t="s">
        <v>2413</v>
      </c>
      <c r="D641" s="9" t="s">
        <v>2414</v>
      </c>
      <c r="E641" s="10" t="s">
        <v>2415</v>
      </c>
      <c r="F641" s="19" t="s">
        <v>27</v>
      </c>
      <c r="G641" s="18">
        <v>13004</v>
      </c>
      <c r="H641" s="6" t="s">
        <v>1631</v>
      </c>
      <c r="I641" s="6" t="s">
        <v>1633</v>
      </c>
      <c r="J641" s="6"/>
      <c r="M641" s="6"/>
      <c r="P641" s="6"/>
      <c r="Y641" s="6"/>
      <c r="AB641" s="6"/>
      <c r="AE641" s="6"/>
    </row>
    <row r="642" spans="1:52">
      <c r="A642" s="8">
        <v>300001852</v>
      </c>
      <c r="B642" s="9">
        <v>961</v>
      </c>
      <c r="C642" s="10" t="s">
        <v>1204</v>
      </c>
      <c r="D642" s="9" t="s">
        <v>2416</v>
      </c>
      <c r="E642" s="10" t="s">
        <v>1205</v>
      </c>
      <c r="F642" s="19" t="s">
        <v>27</v>
      </c>
      <c r="G642" s="18">
        <v>5001</v>
      </c>
      <c r="H642" s="6" t="s">
        <v>1671</v>
      </c>
      <c r="I642" s="6" t="s">
        <v>1839</v>
      </c>
      <c r="J642" s="18">
        <v>5004</v>
      </c>
      <c r="K642" s="6" t="s">
        <v>1671</v>
      </c>
      <c r="L642" s="6" t="s">
        <v>2014</v>
      </c>
      <c r="M642" s="18">
        <v>5008</v>
      </c>
      <c r="N642" s="6" t="s">
        <v>1671</v>
      </c>
      <c r="O642" s="6" t="s">
        <v>1864</v>
      </c>
      <c r="P642" s="18">
        <v>5099</v>
      </c>
      <c r="Q642" s="6" t="s">
        <v>1671</v>
      </c>
      <c r="R642" s="6" t="s">
        <v>28</v>
      </c>
      <c r="S642" s="18">
        <v>15006</v>
      </c>
      <c r="T642" s="6" t="s">
        <v>1610</v>
      </c>
      <c r="U642" s="6" t="s">
        <v>1671</v>
      </c>
      <c r="V642" s="18">
        <v>15011</v>
      </c>
      <c r="W642" s="6" t="s">
        <v>1610</v>
      </c>
      <c r="X642" s="6" t="s">
        <v>1720</v>
      </c>
      <c r="Y642" s="18">
        <v>15012</v>
      </c>
      <c r="Z642" s="6" t="s">
        <v>1610</v>
      </c>
      <c r="AA642" s="6" t="s">
        <v>1818</v>
      </c>
      <c r="AB642" s="18">
        <v>15099</v>
      </c>
      <c r="AC642" s="6" t="s">
        <v>1610</v>
      </c>
      <c r="AD642" s="6" t="s">
        <v>28</v>
      </c>
      <c r="AE642" s="6"/>
      <c r="AH642" s="6"/>
      <c r="AK642" s="6"/>
    </row>
    <row r="643" spans="1:52">
      <c r="A643" s="8">
        <v>300002824</v>
      </c>
      <c r="B643" s="9">
        <v>962</v>
      </c>
      <c r="C643" s="10" t="s">
        <v>2417</v>
      </c>
      <c r="D643" s="9" t="s">
        <v>2418</v>
      </c>
      <c r="E643" s="10" t="s">
        <v>2419</v>
      </c>
      <c r="F643" s="19" t="s">
        <v>27</v>
      </c>
      <c r="G643" s="18">
        <v>8008</v>
      </c>
      <c r="H643" s="6" t="s">
        <v>1625</v>
      </c>
      <c r="I643" s="6" t="s">
        <v>1693</v>
      </c>
      <c r="J643" s="18">
        <v>8099</v>
      </c>
      <c r="K643" s="6" t="s">
        <v>1625</v>
      </c>
      <c r="L643" s="6" t="s">
        <v>28</v>
      </c>
      <c r="M643" s="6"/>
      <c r="P643" s="6"/>
      <c r="S643" s="6"/>
      <c r="Y643" s="6"/>
      <c r="AB643" s="6"/>
      <c r="AE643" s="6"/>
    </row>
    <row r="644" spans="1:52">
      <c r="A644" s="8">
        <v>300002669</v>
      </c>
      <c r="B644" s="9">
        <v>963</v>
      </c>
      <c r="C644" s="10" t="s">
        <v>2420</v>
      </c>
      <c r="D644" s="9" t="s">
        <v>2421</v>
      </c>
      <c r="E644" s="10" t="s">
        <v>2422</v>
      </c>
      <c r="F644" s="19" t="s">
        <v>39</v>
      </c>
      <c r="G644" s="18">
        <v>1004</v>
      </c>
      <c r="H644" s="6" t="s">
        <v>1615</v>
      </c>
      <c r="I644" s="6" t="s">
        <v>1617</v>
      </c>
      <c r="J644" s="18">
        <v>1099</v>
      </c>
      <c r="K644" s="6" t="s">
        <v>1615</v>
      </c>
      <c r="L644" s="6" t="s">
        <v>28</v>
      </c>
      <c r="M644" s="18">
        <v>4009</v>
      </c>
      <c r="N644" s="6" t="s">
        <v>1626</v>
      </c>
      <c r="O644" s="6" t="s">
        <v>1665</v>
      </c>
      <c r="P644" s="18">
        <v>15005</v>
      </c>
      <c r="Q644" s="6" t="s">
        <v>1610</v>
      </c>
      <c r="R644" s="6" t="s">
        <v>1626</v>
      </c>
      <c r="S644" s="6"/>
      <c r="V644" s="6"/>
      <c r="Y644" s="6"/>
      <c r="AH644" s="6"/>
      <c r="AK644" s="6"/>
      <c r="AN644" s="6"/>
    </row>
    <row r="645" spans="1:52">
      <c r="A645" s="8">
        <v>300002779</v>
      </c>
      <c r="B645" s="9">
        <v>964</v>
      </c>
      <c r="C645" s="10" t="s">
        <v>1206</v>
      </c>
      <c r="D645" s="9" t="s">
        <v>1207</v>
      </c>
      <c r="E645" s="10" t="s">
        <v>1208</v>
      </c>
      <c r="F645" s="19" t="s">
        <v>39</v>
      </c>
      <c r="G645" s="18">
        <v>4009</v>
      </c>
      <c r="H645" s="6" t="s">
        <v>1626</v>
      </c>
      <c r="I645" s="6" t="s">
        <v>1665</v>
      </c>
      <c r="J645" s="6"/>
      <c r="M645" s="6"/>
      <c r="P645" s="6"/>
      <c r="S645" s="6"/>
      <c r="V645" s="6"/>
      <c r="AE645" s="6"/>
      <c r="AH645" s="6"/>
      <c r="AK645" s="6"/>
    </row>
    <row r="646" spans="1:52">
      <c r="A646" s="8">
        <v>300002551</v>
      </c>
      <c r="B646" s="9">
        <v>965</v>
      </c>
      <c r="C646" s="10" t="s">
        <v>2423</v>
      </c>
      <c r="D646" s="9" t="s">
        <v>2424</v>
      </c>
      <c r="E646" s="10" t="s">
        <v>2425</v>
      </c>
      <c r="F646" s="19" t="s">
        <v>35</v>
      </c>
      <c r="G646" s="18">
        <v>15003</v>
      </c>
      <c r="H646" s="6" t="s">
        <v>1610</v>
      </c>
      <c r="I646" s="6" t="s">
        <v>1611</v>
      </c>
      <c r="J646" s="18">
        <v>15004</v>
      </c>
      <c r="K646" s="6" t="s">
        <v>1610</v>
      </c>
      <c r="L646" s="6" t="s">
        <v>1652</v>
      </c>
      <c r="M646" s="6"/>
      <c r="P646" s="6"/>
      <c r="S646" s="6"/>
      <c r="AT646" s="6"/>
      <c r="AW646" s="6"/>
      <c r="AZ646" s="6"/>
    </row>
    <row r="647" spans="1:52">
      <c r="A647" s="8">
        <v>300000539</v>
      </c>
      <c r="B647" s="9">
        <v>966</v>
      </c>
      <c r="C647" s="10" t="s">
        <v>1209</v>
      </c>
      <c r="D647" s="9" t="s">
        <v>1210</v>
      </c>
      <c r="E647" s="10" t="s">
        <v>1211</v>
      </c>
      <c r="F647" s="19" t="s">
        <v>27</v>
      </c>
      <c r="G647" s="18">
        <v>2001</v>
      </c>
      <c r="H647" s="6" t="s">
        <v>1602</v>
      </c>
      <c r="I647" s="6" t="s">
        <v>1603</v>
      </c>
      <c r="J647" s="18">
        <v>4005</v>
      </c>
      <c r="K647" s="6" t="s">
        <v>1626</v>
      </c>
      <c r="L647" s="6" t="s">
        <v>1644</v>
      </c>
      <c r="M647" s="6"/>
      <c r="P647" s="6"/>
      <c r="S647" s="6"/>
    </row>
    <row r="648" spans="1:52">
      <c r="A648" s="8">
        <v>300001996</v>
      </c>
      <c r="B648" s="9">
        <v>967</v>
      </c>
      <c r="C648" s="10" t="s">
        <v>1212</v>
      </c>
      <c r="D648" s="9" t="s">
        <v>1213</v>
      </c>
      <c r="E648" s="10" t="s">
        <v>1214</v>
      </c>
      <c r="F648" s="19" t="s">
        <v>39</v>
      </c>
      <c r="G648" s="18">
        <v>2001</v>
      </c>
      <c r="H648" s="6" t="s">
        <v>1602</v>
      </c>
      <c r="I648" s="6" t="s">
        <v>1603</v>
      </c>
      <c r="J648" s="18">
        <v>2003</v>
      </c>
      <c r="K648" s="6" t="s">
        <v>1602</v>
      </c>
      <c r="L648" s="6" t="s">
        <v>1619</v>
      </c>
      <c r="M648" s="18">
        <v>2004</v>
      </c>
      <c r="N648" s="6" t="s">
        <v>1602</v>
      </c>
      <c r="O648" s="6" t="s">
        <v>1605</v>
      </c>
      <c r="P648" s="18">
        <v>2006</v>
      </c>
      <c r="Q648" s="6" t="s">
        <v>1602</v>
      </c>
      <c r="R648" s="6" t="s">
        <v>1607</v>
      </c>
      <c r="S648" s="6"/>
      <c r="V648" s="6"/>
      <c r="Y648" s="6"/>
      <c r="AB648" s="6"/>
      <c r="AE648" s="6"/>
      <c r="AH648" s="6"/>
    </row>
    <row r="649" spans="1:52">
      <c r="A649" s="8">
        <v>300002345</v>
      </c>
      <c r="B649" s="9">
        <v>969</v>
      </c>
      <c r="C649" s="10" t="s">
        <v>1215</v>
      </c>
      <c r="D649" s="9" t="s">
        <v>2426</v>
      </c>
      <c r="E649" s="10" t="s">
        <v>1216</v>
      </c>
      <c r="F649" s="19" t="s">
        <v>39</v>
      </c>
      <c r="G649" s="18">
        <v>14001</v>
      </c>
      <c r="H649" s="6" t="s">
        <v>1640</v>
      </c>
      <c r="I649" s="6" t="s">
        <v>1641</v>
      </c>
      <c r="J649" s="18">
        <v>14002</v>
      </c>
      <c r="K649" s="6" t="s">
        <v>1640</v>
      </c>
      <c r="L649" s="6" t="s">
        <v>1804</v>
      </c>
      <c r="M649" s="6"/>
      <c r="P649" s="6"/>
      <c r="S649" s="6"/>
      <c r="AH649" s="6"/>
      <c r="AK649" s="6"/>
      <c r="AN649" s="6"/>
    </row>
    <row r="650" spans="1:52">
      <c r="A650" s="8">
        <v>300002326</v>
      </c>
      <c r="B650" s="9">
        <v>972</v>
      </c>
      <c r="C650" s="10" t="s">
        <v>1218</v>
      </c>
      <c r="D650" s="9" t="s">
        <v>1219</v>
      </c>
      <c r="E650" s="10" t="s">
        <v>1220</v>
      </c>
      <c r="F650" s="19" t="s">
        <v>27</v>
      </c>
      <c r="G650" s="18">
        <v>2002</v>
      </c>
      <c r="H650" s="6" t="s">
        <v>1602</v>
      </c>
      <c r="I650" s="6" t="s">
        <v>1604</v>
      </c>
      <c r="J650" s="18">
        <v>2006</v>
      </c>
      <c r="K650" s="6" t="s">
        <v>1602</v>
      </c>
      <c r="L650" s="6" t="s">
        <v>1607</v>
      </c>
      <c r="M650" s="18">
        <v>2007</v>
      </c>
      <c r="N650" s="6" t="s">
        <v>1602</v>
      </c>
      <c r="O650" s="6" t="s">
        <v>1608</v>
      </c>
      <c r="P650" s="18">
        <v>2099</v>
      </c>
      <c r="Q650" s="6" t="s">
        <v>1602</v>
      </c>
      <c r="R650" s="6" t="s">
        <v>28</v>
      </c>
      <c r="S650" s="6"/>
      <c r="V650" s="6"/>
      <c r="Y650" s="6"/>
    </row>
    <row r="651" spans="1:52">
      <c r="A651" s="8">
        <v>300001655</v>
      </c>
      <c r="B651" s="9">
        <v>973</v>
      </c>
      <c r="C651" s="10" t="s">
        <v>1221</v>
      </c>
      <c r="D651" s="9" t="s">
        <v>1222</v>
      </c>
      <c r="E651" s="10" t="s">
        <v>1223</v>
      </c>
      <c r="F651" s="19" t="s">
        <v>39</v>
      </c>
      <c r="G651" s="18">
        <v>7004</v>
      </c>
      <c r="H651" s="6" t="s">
        <v>1620</v>
      </c>
      <c r="I651" s="6" t="s">
        <v>1711</v>
      </c>
      <c r="J651" s="18">
        <v>7005</v>
      </c>
      <c r="K651" s="6" t="s">
        <v>1620</v>
      </c>
      <c r="L651" s="6" t="s">
        <v>1623</v>
      </c>
      <c r="M651" s="18">
        <v>7006</v>
      </c>
      <c r="N651" s="6" t="s">
        <v>1620</v>
      </c>
      <c r="O651" s="6" t="s">
        <v>1624</v>
      </c>
      <c r="P651" s="18">
        <v>8003</v>
      </c>
      <c r="Q651" s="6" t="s">
        <v>1625</v>
      </c>
      <c r="R651" s="6" t="s">
        <v>1745</v>
      </c>
      <c r="S651" s="18">
        <v>99099</v>
      </c>
      <c r="T651" s="6" t="s">
        <v>28</v>
      </c>
      <c r="U651" s="6" t="s">
        <v>28</v>
      </c>
      <c r="V651" s="6"/>
      <c r="Y651" s="6"/>
      <c r="AB651" s="6"/>
    </row>
    <row r="652" spans="1:52">
      <c r="A652" s="8">
        <v>300001494</v>
      </c>
      <c r="B652" s="9">
        <v>974</v>
      </c>
      <c r="C652" s="10" t="s">
        <v>2427</v>
      </c>
      <c r="D652" s="9" t="s">
        <v>2428</v>
      </c>
      <c r="E652" s="10" t="s">
        <v>2429</v>
      </c>
      <c r="F652" s="19" t="s">
        <v>27</v>
      </c>
      <c r="G652" s="18">
        <v>11001</v>
      </c>
      <c r="H652" s="6" t="s">
        <v>1630</v>
      </c>
      <c r="I652" s="6" t="s">
        <v>1662</v>
      </c>
      <c r="J652" s="6"/>
      <c r="M652" s="6"/>
      <c r="P652" s="6"/>
      <c r="AB652" s="6"/>
      <c r="AE652" s="6"/>
      <c r="AH652" s="6"/>
    </row>
    <row r="653" spans="1:52">
      <c r="A653" s="8">
        <v>300001789</v>
      </c>
      <c r="B653" s="9">
        <v>975</v>
      </c>
      <c r="C653" s="10" t="s">
        <v>2430</v>
      </c>
      <c r="D653" s="9" t="s">
        <v>2431</v>
      </c>
      <c r="E653" s="10" t="s">
        <v>2432</v>
      </c>
      <c r="F653" s="19" t="s">
        <v>35</v>
      </c>
      <c r="G653" s="18">
        <v>13001</v>
      </c>
      <c r="H653" s="6" t="s">
        <v>1631</v>
      </c>
      <c r="I653" s="6" t="s">
        <v>1707</v>
      </c>
      <c r="J653" s="18">
        <v>13002</v>
      </c>
      <c r="K653" s="6" t="s">
        <v>1631</v>
      </c>
      <c r="L653" s="6" t="s">
        <v>1823</v>
      </c>
      <c r="M653" s="18">
        <v>13003</v>
      </c>
      <c r="N653" s="6" t="s">
        <v>1631</v>
      </c>
      <c r="O653" s="6" t="s">
        <v>1632</v>
      </c>
      <c r="P653" s="18">
        <v>13004</v>
      </c>
      <c r="Q653" s="6" t="s">
        <v>1631</v>
      </c>
      <c r="R653" s="6" t="s">
        <v>1633</v>
      </c>
      <c r="S653" s="6"/>
      <c r="V653" s="6"/>
      <c r="Y653" s="6"/>
    </row>
    <row r="654" spans="1:52">
      <c r="A654" s="8">
        <v>300001884</v>
      </c>
      <c r="B654" s="9">
        <v>975</v>
      </c>
      <c r="C654" s="10" t="s">
        <v>2430</v>
      </c>
      <c r="D654" s="9" t="s">
        <v>2431</v>
      </c>
      <c r="E654" s="10" t="s">
        <v>2433</v>
      </c>
      <c r="F654" s="19" t="s">
        <v>35</v>
      </c>
      <c r="G654" s="18">
        <v>13001</v>
      </c>
      <c r="H654" s="6" t="s">
        <v>1631</v>
      </c>
      <c r="I654" s="6" t="s">
        <v>1707</v>
      </c>
      <c r="J654" s="18">
        <v>13002</v>
      </c>
      <c r="K654" s="6" t="s">
        <v>1631</v>
      </c>
      <c r="L654" s="6" t="s">
        <v>1823</v>
      </c>
      <c r="M654" s="18">
        <v>13003</v>
      </c>
      <c r="N654" s="6" t="s">
        <v>1631</v>
      </c>
      <c r="O654" s="6" t="s">
        <v>1632</v>
      </c>
      <c r="P654" s="18">
        <v>13004</v>
      </c>
      <c r="Q654" s="6" t="s">
        <v>1631</v>
      </c>
      <c r="R654" s="6" t="s">
        <v>1633</v>
      </c>
      <c r="S654" s="6"/>
      <c r="V654" s="6"/>
      <c r="Y654" s="6"/>
      <c r="AB654" s="6"/>
      <c r="AE654" s="6"/>
      <c r="AH654" s="6"/>
    </row>
    <row r="655" spans="1:52">
      <c r="A655" s="8">
        <v>300002567</v>
      </c>
      <c r="B655" s="9">
        <v>975</v>
      </c>
      <c r="C655" s="10" t="s">
        <v>2430</v>
      </c>
      <c r="D655" s="9" t="s">
        <v>2431</v>
      </c>
      <c r="E655" s="10" t="s">
        <v>2434</v>
      </c>
      <c r="F655" s="19" t="s">
        <v>35</v>
      </c>
      <c r="G655" s="18">
        <v>13001</v>
      </c>
      <c r="H655" s="6" t="s">
        <v>1631</v>
      </c>
      <c r="I655" s="6" t="s">
        <v>1707</v>
      </c>
      <c r="J655" s="18">
        <v>13002</v>
      </c>
      <c r="K655" s="6" t="s">
        <v>1631</v>
      </c>
      <c r="L655" s="6" t="s">
        <v>1823</v>
      </c>
      <c r="M655" s="18">
        <v>13003</v>
      </c>
      <c r="N655" s="6" t="s">
        <v>1631</v>
      </c>
      <c r="O655" s="6" t="s">
        <v>1632</v>
      </c>
      <c r="P655" s="18">
        <v>13004</v>
      </c>
      <c r="Q655" s="6" t="s">
        <v>1631</v>
      </c>
      <c r="R655" s="6" t="s">
        <v>1633</v>
      </c>
      <c r="S655" s="6"/>
      <c r="V655" s="6"/>
      <c r="Y655" s="6"/>
      <c r="AB655" s="6"/>
    </row>
    <row r="656" spans="1:52">
      <c r="A656" s="8">
        <v>300002079</v>
      </c>
      <c r="B656" s="9">
        <v>977</v>
      </c>
      <c r="C656" s="10" t="s">
        <v>1224</v>
      </c>
      <c r="D656" s="9" t="s">
        <v>1225</v>
      </c>
      <c r="E656" s="10" t="s">
        <v>1226</v>
      </c>
      <c r="F656" s="19" t="s">
        <v>39</v>
      </c>
      <c r="G656" s="18">
        <v>14001</v>
      </c>
      <c r="H656" s="6" t="s">
        <v>1640</v>
      </c>
      <c r="I656" s="6" t="s">
        <v>1641</v>
      </c>
      <c r="J656" s="6"/>
      <c r="M656" s="6"/>
      <c r="P656" s="6"/>
      <c r="AH656" s="6"/>
      <c r="AK656" s="6"/>
      <c r="AN656" s="6"/>
    </row>
    <row r="657" spans="1:66">
      <c r="A657" s="8">
        <v>300000709</v>
      </c>
      <c r="B657" s="9">
        <v>978</v>
      </c>
      <c r="C657" s="10" t="s">
        <v>1227</v>
      </c>
      <c r="D657" s="9" t="s">
        <v>1228</v>
      </c>
      <c r="E657" s="10" t="s">
        <v>1229</v>
      </c>
      <c r="F657" s="19" t="s">
        <v>39</v>
      </c>
      <c r="G657" s="18">
        <v>10004</v>
      </c>
      <c r="H657" s="6" t="s">
        <v>1660</v>
      </c>
      <c r="I657" s="6" t="s">
        <v>1661</v>
      </c>
      <c r="J657" s="18">
        <v>11001</v>
      </c>
      <c r="K657" s="6" t="s">
        <v>1630</v>
      </c>
      <c r="L657" s="6" t="s">
        <v>1662</v>
      </c>
      <c r="M657" s="18">
        <v>11099</v>
      </c>
      <c r="N657" s="6" t="s">
        <v>1630</v>
      </c>
      <c r="O657" s="6" t="s">
        <v>28</v>
      </c>
      <c r="P657" s="6"/>
      <c r="S657" s="6"/>
      <c r="V657" s="6"/>
      <c r="AQ657" s="6"/>
      <c r="AT657" s="6"/>
      <c r="AW657" s="6"/>
    </row>
    <row r="658" spans="1:66">
      <c r="A658" s="8">
        <v>300002811</v>
      </c>
      <c r="B658" s="9">
        <v>979</v>
      </c>
      <c r="C658" s="10" t="s">
        <v>1230</v>
      </c>
      <c r="D658" s="9" t="s">
        <v>1231</v>
      </c>
      <c r="E658" s="10" t="s">
        <v>1232</v>
      </c>
      <c r="F658" s="19" t="s">
        <v>39</v>
      </c>
      <c r="G658" s="18">
        <v>2007</v>
      </c>
      <c r="H658" s="6" t="s">
        <v>1602</v>
      </c>
      <c r="I658" s="6" t="s">
        <v>1608</v>
      </c>
      <c r="J658" s="6"/>
      <c r="M658" s="6"/>
      <c r="P658" s="6"/>
      <c r="V658" s="6"/>
      <c r="Y658" s="6"/>
      <c r="AB658" s="6"/>
    </row>
    <row r="659" spans="1:66">
      <c r="A659" s="8">
        <v>300000698</v>
      </c>
      <c r="B659" s="9">
        <v>980</v>
      </c>
      <c r="C659" s="10" t="s">
        <v>1233</v>
      </c>
      <c r="D659" s="9" t="s">
        <v>1234</v>
      </c>
      <c r="E659" s="10" t="s">
        <v>1235</v>
      </c>
      <c r="F659" s="19" t="s">
        <v>35</v>
      </c>
      <c r="G659" s="18">
        <v>2007</v>
      </c>
      <c r="H659" s="6" t="s">
        <v>1602</v>
      </c>
      <c r="I659" s="6" t="s">
        <v>1608</v>
      </c>
      <c r="J659" s="18">
        <v>2099</v>
      </c>
      <c r="K659" s="6" t="s">
        <v>1602</v>
      </c>
      <c r="L659" s="6" t="s">
        <v>28</v>
      </c>
      <c r="M659" s="18">
        <v>3001</v>
      </c>
      <c r="N659" s="6" t="s">
        <v>1652</v>
      </c>
      <c r="O659" s="6" t="s">
        <v>1699</v>
      </c>
      <c r="P659" s="18">
        <v>3002</v>
      </c>
      <c r="Q659" s="6" t="s">
        <v>1652</v>
      </c>
      <c r="R659" s="6" t="s">
        <v>1786</v>
      </c>
      <c r="S659" s="18">
        <v>3004</v>
      </c>
      <c r="T659" s="6" t="s">
        <v>1652</v>
      </c>
      <c r="U659" s="6" t="s">
        <v>1653</v>
      </c>
      <c r="V659" s="18">
        <v>3005</v>
      </c>
      <c r="W659" s="6" t="s">
        <v>1652</v>
      </c>
      <c r="X659" s="6" t="s">
        <v>1726</v>
      </c>
      <c r="Y659" s="18">
        <v>3006</v>
      </c>
      <c r="Z659" s="6" t="s">
        <v>1652</v>
      </c>
      <c r="AA659" s="6" t="s">
        <v>1654</v>
      </c>
      <c r="AB659" s="18">
        <v>9001</v>
      </c>
      <c r="AC659" s="6" t="s">
        <v>1676</v>
      </c>
      <c r="AD659" s="6" t="s">
        <v>1677</v>
      </c>
      <c r="AE659" s="18">
        <v>9004</v>
      </c>
      <c r="AF659" s="6" t="s">
        <v>1676</v>
      </c>
      <c r="AG659" s="6" t="s">
        <v>1678</v>
      </c>
      <c r="AH659" s="18">
        <v>10001</v>
      </c>
      <c r="AI659" s="6" t="s">
        <v>1660</v>
      </c>
      <c r="AJ659" s="6" t="s">
        <v>1803</v>
      </c>
      <c r="AK659" s="18">
        <v>10005</v>
      </c>
      <c r="AL659" s="6" t="s">
        <v>1660</v>
      </c>
      <c r="AM659" s="6" t="s">
        <v>1679</v>
      </c>
      <c r="AN659" s="18">
        <v>13099</v>
      </c>
      <c r="AO659" s="6" t="s">
        <v>1631</v>
      </c>
      <c r="AP659" s="6" t="s">
        <v>28</v>
      </c>
      <c r="AQ659" s="18">
        <v>15004</v>
      </c>
      <c r="AR659" s="6" t="s">
        <v>1610</v>
      </c>
      <c r="AS659" s="6" t="s">
        <v>1652</v>
      </c>
      <c r="AT659" s="6"/>
      <c r="AW659" s="6"/>
      <c r="AZ659" s="6"/>
    </row>
    <row r="660" spans="1:66">
      <c r="A660" s="8">
        <v>300002890</v>
      </c>
      <c r="B660" s="9">
        <v>981</v>
      </c>
      <c r="C660" s="10" t="s">
        <v>1236</v>
      </c>
      <c r="D660" s="9" t="s">
        <v>1237</v>
      </c>
      <c r="E660" s="10" t="s">
        <v>1238</v>
      </c>
      <c r="F660" s="19" t="s">
        <v>39</v>
      </c>
      <c r="G660" s="18">
        <v>1001</v>
      </c>
      <c r="H660" s="6" t="s">
        <v>1615</v>
      </c>
      <c r="I660" s="6" t="s">
        <v>1688</v>
      </c>
      <c r="J660" s="6"/>
      <c r="M660" s="6"/>
      <c r="P660" s="6"/>
      <c r="S660" s="6"/>
    </row>
    <row r="661" spans="1:66">
      <c r="A661" s="8">
        <v>300001701</v>
      </c>
      <c r="B661" s="9">
        <v>982</v>
      </c>
      <c r="C661" s="10" t="s">
        <v>2435</v>
      </c>
      <c r="D661" s="9" t="s">
        <v>2436</v>
      </c>
      <c r="E661" s="10" t="s">
        <v>2437</v>
      </c>
      <c r="F661" s="19" t="s">
        <v>83</v>
      </c>
      <c r="G661" s="18">
        <v>1002</v>
      </c>
      <c r="H661" s="6" t="s">
        <v>1615</v>
      </c>
      <c r="I661" s="6" t="s">
        <v>1616</v>
      </c>
      <c r="J661" s="18">
        <v>1004</v>
      </c>
      <c r="K661" s="6" t="s">
        <v>1615</v>
      </c>
      <c r="L661" s="6" t="s">
        <v>1617</v>
      </c>
      <c r="M661" s="18">
        <v>1099</v>
      </c>
      <c r="N661" s="6" t="s">
        <v>1615</v>
      </c>
      <c r="O661" s="6" t="s">
        <v>28</v>
      </c>
      <c r="P661" s="18">
        <v>2001</v>
      </c>
      <c r="Q661" s="6" t="s">
        <v>1602</v>
      </c>
      <c r="R661" s="6" t="s">
        <v>1603</v>
      </c>
      <c r="S661" s="18">
        <v>2003</v>
      </c>
      <c r="T661" s="6" t="s">
        <v>1602</v>
      </c>
      <c r="U661" s="6" t="s">
        <v>1619</v>
      </c>
      <c r="V661" s="18">
        <v>2008</v>
      </c>
      <c r="W661" s="6" t="s">
        <v>1602</v>
      </c>
      <c r="X661" s="6" t="s">
        <v>1609</v>
      </c>
      <c r="Y661" s="18">
        <v>2099</v>
      </c>
      <c r="Z661" s="6" t="s">
        <v>1602</v>
      </c>
      <c r="AA661" s="6" t="s">
        <v>28</v>
      </c>
      <c r="AB661" s="18">
        <v>3001</v>
      </c>
      <c r="AC661" s="6" t="s">
        <v>1652</v>
      </c>
      <c r="AD661" s="6" t="s">
        <v>1699</v>
      </c>
      <c r="AE661" s="18">
        <v>3005</v>
      </c>
      <c r="AF661" s="6" t="s">
        <v>1652</v>
      </c>
      <c r="AG661" s="6" t="s">
        <v>1726</v>
      </c>
      <c r="AH661" s="18">
        <v>7001</v>
      </c>
      <c r="AI661" s="6" t="s">
        <v>1620</v>
      </c>
      <c r="AJ661" s="6" t="s">
        <v>1621</v>
      </c>
      <c r="AK661" s="18">
        <v>7002</v>
      </c>
      <c r="AL661" s="6" t="s">
        <v>1620</v>
      </c>
      <c r="AM661" s="6" t="s">
        <v>1622</v>
      </c>
      <c r="AN661" s="18">
        <v>7005</v>
      </c>
      <c r="AO661" s="6" t="s">
        <v>1620</v>
      </c>
      <c r="AP661" s="6" t="s">
        <v>1623</v>
      </c>
      <c r="AQ661" s="18">
        <v>7006</v>
      </c>
      <c r="AR661" s="6" t="s">
        <v>1620</v>
      </c>
      <c r="AS661" s="6" t="s">
        <v>1624</v>
      </c>
      <c r="AT661" s="18">
        <v>7099</v>
      </c>
      <c r="AU661" s="6" t="s">
        <v>1620</v>
      </c>
      <c r="AV661" s="6" t="s">
        <v>28</v>
      </c>
      <c r="AW661" s="18">
        <v>8005</v>
      </c>
      <c r="AX661" s="6" t="s">
        <v>1625</v>
      </c>
      <c r="AY661" s="6" t="s">
        <v>1747</v>
      </c>
      <c r="AZ661" s="18">
        <v>8007</v>
      </c>
      <c r="BA661" s="6" t="s">
        <v>1625</v>
      </c>
      <c r="BB661" s="6" t="s">
        <v>1639</v>
      </c>
      <c r="BC661" s="18">
        <v>8099</v>
      </c>
      <c r="BD661" s="6" t="s">
        <v>1625</v>
      </c>
      <c r="BE661" s="6" t="s">
        <v>28</v>
      </c>
      <c r="BF661" s="18">
        <v>9002</v>
      </c>
      <c r="BG661" s="6" t="s">
        <v>1676</v>
      </c>
      <c r="BH661" s="6" t="s">
        <v>1730</v>
      </c>
      <c r="BI661" s="18">
        <v>10004</v>
      </c>
      <c r="BJ661" s="6" t="s">
        <v>1660</v>
      </c>
      <c r="BK661" s="6" t="s">
        <v>1661</v>
      </c>
      <c r="BL661" s="18">
        <v>10005</v>
      </c>
      <c r="BM661" s="6" t="s">
        <v>1660</v>
      </c>
      <c r="BN661" s="6" t="s">
        <v>1679</v>
      </c>
    </row>
    <row r="662" spans="1:66">
      <c r="A662" s="8">
        <v>300001316</v>
      </c>
      <c r="B662" s="9">
        <v>983</v>
      </c>
      <c r="C662" s="10" t="s">
        <v>1239</v>
      </c>
      <c r="D662" s="9" t="s">
        <v>1217</v>
      </c>
      <c r="E662" s="10" t="s">
        <v>1240</v>
      </c>
      <c r="F662" s="19" t="s">
        <v>27</v>
      </c>
      <c r="G662" s="18">
        <v>15006</v>
      </c>
      <c r="H662" s="6" t="s">
        <v>1610</v>
      </c>
      <c r="I662" s="6" t="s">
        <v>1671</v>
      </c>
      <c r="J662" s="6"/>
      <c r="M662" s="6"/>
      <c r="P662" s="6"/>
      <c r="Y662" s="6"/>
      <c r="AB662" s="6"/>
      <c r="AE662" s="6"/>
    </row>
    <row r="663" spans="1:66">
      <c r="A663" s="8">
        <v>300000089</v>
      </c>
      <c r="B663" s="9">
        <v>984</v>
      </c>
      <c r="C663" s="10" t="s">
        <v>1241</v>
      </c>
      <c r="D663" s="9" t="s">
        <v>1242</v>
      </c>
      <c r="E663" s="10" t="s">
        <v>1243</v>
      </c>
      <c r="F663" s="19" t="s">
        <v>27</v>
      </c>
      <c r="G663" s="18">
        <v>1002</v>
      </c>
      <c r="H663" s="6" t="s">
        <v>1615</v>
      </c>
      <c r="I663" s="6" t="s">
        <v>1616</v>
      </c>
      <c r="J663" s="18">
        <v>1003</v>
      </c>
      <c r="K663" s="6" t="s">
        <v>1615</v>
      </c>
      <c r="L663" s="6" t="s">
        <v>1742</v>
      </c>
      <c r="M663" s="18">
        <v>1004</v>
      </c>
      <c r="N663" s="6" t="s">
        <v>1615</v>
      </c>
      <c r="O663" s="6" t="s">
        <v>1617</v>
      </c>
      <c r="P663" s="18">
        <v>1005</v>
      </c>
      <c r="Q663" s="6" t="s">
        <v>1615</v>
      </c>
      <c r="R663" s="6" t="s">
        <v>1743</v>
      </c>
      <c r="S663" s="18">
        <v>1006</v>
      </c>
      <c r="T663" s="6" t="s">
        <v>1615</v>
      </c>
      <c r="U663" s="6" t="s">
        <v>1618</v>
      </c>
      <c r="V663" s="18">
        <v>2001</v>
      </c>
      <c r="W663" s="6" t="s">
        <v>1602</v>
      </c>
      <c r="X663" s="6" t="s">
        <v>1603</v>
      </c>
      <c r="Y663" s="18">
        <v>6099</v>
      </c>
      <c r="Z663" s="6" t="s">
        <v>1656</v>
      </c>
      <c r="AA663" s="6" t="s">
        <v>28</v>
      </c>
      <c r="AB663" s="18">
        <v>8001</v>
      </c>
      <c r="AC663" s="6" t="s">
        <v>1625</v>
      </c>
      <c r="AD663" s="6" t="s">
        <v>1744</v>
      </c>
      <c r="AE663" s="18">
        <v>8002</v>
      </c>
      <c r="AF663" s="6" t="s">
        <v>1625</v>
      </c>
      <c r="AG663" s="6" t="s">
        <v>1638</v>
      </c>
      <c r="AH663" s="18">
        <v>8003</v>
      </c>
      <c r="AI663" s="6" t="s">
        <v>1625</v>
      </c>
      <c r="AJ663" s="6" t="s">
        <v>1745</v>
      </c>
      <c r="AK663" s="18">
        <v>8004</v>
      </c>
      <c r="AL663" s="6" t="s">
        <v>1625</v>
      </c>
      <c r="AM663" s="6" t="s">
        <v>1682</v>
      </c>
      <c r="AN663" s="18">
        <v>8005</v>
      </c>
      <c r="AO663" s="6" t="s">
        <v>1625</v>
      </c>
      <c r="AP663" s="6" t="s">
        <v>1747</v>
      </c>
      <c r="AQ663" s="18">
        <v>8007</v>
      </c>
      <c r="AR663" s="6" t="s">
        <v>1625</v>
      </c>
      <c r="AS663" s="6" t="s">
        <v>1639</v>
      </c>
      <c r="AT663" s="18">
        <v>9001</v>
      </c>
      <c r="AU663" s="6" t="s">
        <v>1676</v>
      </c>
      <c r="AV663" s="6" t="s">
        <v>1677</v>
      </c>
      <c r="AW663" s="18">
        <v>9003</v>
      </c>
      <c r="AX663" s="6" t="s">
        <v>1676</v>
      </c>
      <c r="AY663" s="6" t="s">
        <v>1772</v>
      </c>
      <c r="AZ663" s="18">
        <v>9099</v>
      </c>
      <c r="BA663" s="6" t="s">
        <v>1676</v>
      </c>
      <c r="BB663" s="6" t="s">
        <v>28</v>
      </c>
      <c r="BC663" s="18">
        <v>14001</v>
      </c>
      <c r="BD663" s="6" t="s">
        <v>1640</v>
      </c>
      <c r="BE663" s="6" t="s">
        <v>1641</v>
      </c>
      <c r="BF663" s="18">
        <v>15003</v>
      </c>
      <c r="BG663" s="6" t="s">
        <v>1610</v>
      </c>
      <c r="BH663" s="6" t="s">
        <v>1611</v>
      </c>
      <c r="BI663" s="18">
        <v>15007</v>
      </c>
      <c r="BJ663" s="6" t="s">
        <v>1610</v>
      </c>
      <c r="BK663" s="6" t="s">
        <v>1755</v>
      </c>
      <c r="BL663" s="18">
        <v>15010</v>
      </c>
      <c r="BM663" s="6" t="s">
        <v>1610</v>
      </c>
      <c r="BN663" s="6" t="s">
        <v>1695</v>
      </c>
    </row>
    <row r="664" spans="1:66">
      <c r="A664" s="8">
        <v>300002448</v>
      </c>
      <c r="B664" s="9">
        <v>986</v>
      </c>
      <c r="C664" s="10" t="s">
        <v>1244</v>
      </c>
      <c r="D664" s="9" t="s">
        <v>1245</v>
      </c>
      <c r="E664" s="10" t="s">
        <v>1246</v>
      </c>
      <c r="F664" s="19" t="s">
        <v>39</v>
      </c>
      <c r="G664" s="18">
        <v>3099</v>
      </c>
      <c r="H664" s="6" t="s">
        <v>1652</v>
      </c>
      <c r="I664" s="6" t="s">
        <v>28</v>
      </c>
      <c r="J664" s="6"/>
      <c r="M664" s="6"/>
      <c r="P664" s="6"/>
      <c r="S664" s="6"/>
      <c r="V664" s="6"/>
    </row>
    <row r="665" spans="1:66">
      <c r="A665" s="8">
        <v>300001472</v>
      </c>
      <c r="B665" s="9">
        <v>987</v>
      </c>
      <c r="C665" s="10" t="s">
        <v>2438</v>
      </c>
      <c r="D665" s="9" t="s">
        <v>2439</v>
      </c>
      <c r="E665" s="10" t="s">
        <v>2440</v>
      </c>
      <c r="F665" s="19" t="s">
        <v>39</v>
      </c>
      <c r="G665" s="18">
        <v>1001</v>
      </c>
      <c r="H665" s="6" t="s">
        <v>1615</v>
      </c>
      <c r="I665" s="6" t="s">
        <v>1688</v>
      </c>
      <c r="J665" s="18">
        <v>1003</v>
      </c>
      <c r="K665" s="6" t="s">
        <v>1615</v>
      </c>
      <c r="L665" s="6" t="s">
        <v>1742</v>
      </c>
      <c r="M665" s="18">
        <v>1004</v>
      </c>
      <c r="N665" s="6" t="s">
        <v>1615</v>
      </c>
      <c r="O665" s="6" t="s">
        <v>1617</v>
      </c>
      <c r="P665" s="18">
        <v>1099</v>
      </c>
      <c r="Q665" s="6" t="s">
        <v>1615</v>
      </c>
      <c r="R665" s="6" t="s">
        <v>28</v>
      </c>
      <c r="S665" s="18">
        <v>4009</v>
      </c>
      <c r="T665" s="6" t="s">
        <v>1626</v>
      </c>
      <c r="U665" s="6" t="s">
        <v>1665</v>
      </c>
      <c r="V665" s="6"/>
      <c r="Y665" s="6"/>
      <c r="AB665" s="6"/>
    </row>
    <row r="666" spans="1:66">
      <c r="A666" s="8">
        <v>300002794</v>
      </c>
      <c r="B666" s="9">
        <v>989</v>
      </c>
      <c r="C666" s="10" t="s">
        <v>2441</v>
      </c>
      <c r="D666" s="9" t="s">
        <v>2442</v>
      </c>
      <c r="E666" s="10" t="s">
        <v>2443</v>
      </c>
      <c r="F666" s="19" t="s">
        <v>83</v>
      </c>
      <c r="G666" s="18">
        <v>4002</v>
      </c>
      <c r="H666" s="6" t="s">
        <v>1626</v>
      </c>
      <c r="I666" s="6" t="s">
        <v>1655</v>
      </c>
      <c r="J666" s="18">
        <v>4099</v>
      </c>
      <c r="K666" s="6" t="s">
        <v>1626</v>
      </c>
      <c r="L666" s="6" t="s">
        <v>28</v>
      </c>
      <c r="M666" s="18">
        <v>8008</v>
      </c>
      <c r="N666" s="6" t="s">
        <v>1625</v>
      </c>
      <c r="O666" s="6" t="s">
        <v>1693</v>
      </c>
      <c r="P666" s="18">
        <v>10003</v>
      </c>
      <c r="Q666" s="6" t="s">
        <v>1660</v>
      </c>
      <c r="R666" s="6" t="s">
        <v>1694</v>
      </c>
      <c r="S666" s="18">
        <v>11001</v>
      </c>
      <c r="T666" s="6" t="s">
        <v>1630</v>
      </c>
      <c r="U666" s="6" t="s">
        <v>1662</v>
      </c>
      <c r="V666" s="18">
        <v>11006</v>
      </c>
      <c r="W666" s="6" t="s">
        <v>1630</v>
      </c>
      <c r="X666" s="6" t="s">
        <v>1672</v>
      </c>
      <c r="Y666" s="6"/>
      <c r="AB666" s="6"/>
      <c r="AE666" s="6"/>
    </row>
    <row r="667" spans="1:66">
      <c r="A667" s="8">
        <v>300000495</v>
      </c>
      <c r="B667" s="9">
        <v>990</v>
      </c>
      <c r="C667" s="10" t="s">
        <v>1247</v>
      </c>
      <c r="D667" s="9" t="s">
        <v>710</v>
      </c>
      <c r="E667" s="10" t="s">
        <v>1248</v>
      </c>
      <c r="F667" s="19" t="s">
        <v>27</v>
      </c>
      <c r="G667" s="18">
        <v>3001</v>
      </c>
      <c r="H667" s="6" t="s">
        <v>1652</v>
      </c>
      <c r="I667" s="6" t="s">
        <v>1699</v>
      </c>
      <c r="J667" s="18">
        <v>6002</v>
      </c>
      <c r="K667" s="6" t="s">
        <v>1656</v>
      </c>
      <c r="L667" s="6" t="s">
        <v>1658</v>
      </c>
      <c r="M667" s="18">
        <v>8007</v>
      </c>
      <c r="N667" s="6" t="s">
        <v>1625</v>
      </c>
      <c r="O667" s="6" t="s">
        <v>1639</v>
      </c>
      <c r="P667" s="6"/>
      <c r="S667" s="6"/>
      <c r="V667" s="6"/>
      <c r="Y667" s="6"/>
      <c r="AB667" s="6"/>
      <c r="AE667" s="6"/>
    </row>
    <row r="668" spans="1:66">
      <c r="A668" s="8">
        <v>300002747</v>
      </c>
      <c r="B668" s="9">
        <v>992</v>
      </c>
      <c r="C668" s="10" t="s">
        <v>1249</v>
      </c>
      <c r="D668" s="9" t="s">
        <v>1250</v>
      </c>
      <c r="E668" s="10" t="s">
        <v>1251</v>
      </c>
      <c r="F668" s="19" t="s">
        <v>35</v>
      </c>
      <c r="G668" s="18">
        <v>2001</v>
      </c>
      <c r="H668" s="6" t="s">
        <v>1602</v>
      </c>
      <c r="I668" s="6" t="s">
        <v>1603</v>
      </c>
      <c r="J668" s="6"/>
      <c r="M668" s="6"/>
      <c r="P668" s="6"/>
      <c r="S668" s="6"/>
      <c r="V668" s="6"/>
    </row>
    <row r="669" spans="1:66">
      <c r="A669" s="8">
        <v>300000795</v>
      </c>
      <c r="B669" s="9">
        <v>993</v>
      </c>
      <c r="C669" s="10" t="s">
        <v>1252</v>
      </c>
      <c r="D669" s="9" t="s">
        <v>1253</v>
      </c>
      <c r="E669" s="10" t="s">
        <v>1254</v>
      </c>
      <c r="F669" s="19" t="s">
        <v>27</v>
      </c>
      <c r="G669" s="18">
        <v>5001</v>
      </c>
      <c r="H669" s="6" t="s">
        <v>1671</v>
      </c>
      <c r="I669" s="6" t="s">
        <v>1839</v>
      </c>
      <c r="J669" s="18">
        <v>5002</v>
      </c>
      <c r="K669" s="6" t="s">
        <v>1671</v>
      </c>
      <c r="L669" s="6" t="s">
        <v>1722</v>
      </c>
      <c r="M669" s="18">
        <v>5004</v>
      </c>
      <c r="N669" s="6" t="s">
        <v>1671</v>
      </c>
      <c r="O669" s="6" t="s">
        <v>2014</v>
      </c>
      <c r="P669" s="18">
        <v>5008</v>
      </c>
      <c r="Q669" s="6" t="s">
        <v>1671</v>
      </c>
      <c r="R669" s="6" t="s">
        <v>1864</v>
      </c>
      <c r="S669" s="18">
        <v>5099</v>
      </c>
      <c r="T669" s="6" t="s">
        <v>1671</v>
      </c>
      <c r="U669" s="6" t="s">
        <v>28</v>
      </c>
      <c r="V669" s="18">
        <v>15011</v>
      </c>
      <c r="W669" s="6" t="s">
        <v>1610</v>
      </c>
      <c r="X669" s="6" t="s">
        <v>1720</v>
      </c>
      <c r="Y669" s="18">
        <v>15012</v>
      </c>
      <c r="Z669" s="6" t="s">
        <v>1610</v>
      </c>
      <c r="AA669" s="6" t="s">
        <v>1818</v>
      </c>
      <c r="AB669" s="6"/>
      <c r="AE669" s="6"/>
      <c r="AH669" s="6"/>
      <c r="AK669" s="6"/>
      <c r="AN669" s="6"/>
    </row>
    <row r="670" spans="1:66">
      <c r="A670" s="8">
        <v>300001060</v>
      </c>
      <c r="B670" s="9">
        <v>994</v>
      </c>
      <c r="C670" s="10" t="s">
        <v>1255</v>
      </c>
      <c r="D670" s="9" t="s">
        <v>1256</v>
      </c>
      <c r="E670" s="10" t="s">
        <v>1257</v>
      </c>
      <c r="F670" s="19" t="s">
        <v>35</v>
      </c>
      <c r="G670" s="18">
        <v>1001</v>
      </c>
      <c r="H670" s="6" t="s">
        <v>1615</v>
      </c>
      <c r="I670" s="6" t="s">
        <v>1688</v>
      </c>
      <c r="J670" s="18">
        <v>1002</v>
      </c>
      <c r="K670" s="6" t="s">
        <v>1615</v>
      </c>
      <c r="L670" s="6" t="s">
        <v>1616</v>
      </c>
      <c r="M670" s="18">
        <v>1004</v>
      </c>
      <c r="N670" s="6" t="s">
        <v>1615</v>
      </c>
      <c r="O670" s="6" t="s">
        <v>1617</v>
      </c>
      <c r="P670" s="18">
        <v>1005</v>
      </c>
      <c r="Q670" s="6" t="s">
        <v>1615</v>
      </c>
      <c r="R670" s="6" t="s">
        <v>1743</v>
      </c>
      <c r="S670" s="18">
        <v>1006</v>
      </c>
      <c r="T670" s="6" t="s">
        <v>1615</v>
      </c>
      <c r="U670" s="6" t="s">
        <v>1618</v>
      </c>
      <c r="V670" s="18">
        <v>1099</v>
      </c>
      <c r="W670" s="6" t="s">
        <v>1615</v>
      </c>
      <c r="X670" s="6" t="s">
        <v>28</v>
      </c>
      <c r="Y670" s="18">
        <v>2001</v>
      </c>
      <c r="Z670" s="6" t="s">
        <v>1602</v>
      </c>
      <c r="AA670" s="6" t="s">
        <v>1603</v>
      </c>
      <c r="AB670" s="18">
        <v>2002</v>
      </c>
      <c r="AC670" s="6" t="s">
        <v>1602</v>
      </c>
      <c r="AD670" s="6" t="s">
        <v>1604</v>
      </c>
      <c r="AE670" s="18">
        <v>2003</v>
      </c>
      <c r="AF670" s="6" t="s">
        <v>1602</v>
      </c>
      <c r="AG670" s="6" t="s">
        <v>1619</v>
      </c>
      <c r="AH670" s="18">
        <v>2006</v>
      </c>
      <c r="AI670" s="6" t="s">
        <v>1602</v>
      </c>
      <c r="AJ670" s="6" t="s">
        <v>1607</v>
      </c>
      <c r="AK670" s="18">
        <v>2007</v>
      </c>
      <c r="AL670" s="6" t="s">
        <v>1602</v>
      </c>
      <c r="AM670" s="6" t="s">
        <v>1608</v>
      </c>
      <c r="AN670" s="18">
        <v>2008</v>
      </c>
      <c r="AO670" s="6" t="s">
        <v>1602</v>
      </c>
      <c r="AP670" s="6" t="s">
        <v>1609</v>
      </c>
      <c r="AQ670" s="18">
        <v>2099</v>
      </c>
      <c r="AR670" s="6" t="s">
        <v>1602</v>
      </c>
      <c r="AS670" s="6" t="s">
        <v>28</v>
      </c>
      <c r="AT670" s="18">
        <v>3001</v>
      </c>
      <c r="AU670" s="6" t="s">
        <v>1652</v>
      </c>
      <c r="AV670" s="6" t="s">
        <v>1699</v>
      </c>
      <c r="AW670" s="18">
        <v>15001</v>
      </c>
      <c r="AX670" s="6" t="s">
        <v>1610</v>
      </c>
      <c r="AY670" s="6" t="s">
        <v>1688</v>
      </c>
      <c r="AZ670" s="18">
        <v>15002</v>
      </c>
      <c r="BA670" s="6" t="s">
        <v>1610</v>
      </c>
      <c r="BB670" s="6" t="s">
        <v>1602</v>
      </c>
      <c r="BC670" s="18">
        <v>15003</v>
      </c>
      <c r="BD670" s="6" t="s">
        <v>1610</v>
      </c>
      <c r="BE670" s="6" t="s">
        <v>1611</v>
      </c>
      <c r="BF670" s="6"/>
      <c r="BI670" s="6"/>
      <c r="BL670" s="6"/>
    </row>
    <row r="671" spans="1:66">
      <c r="A671" s="8">
        <v>300001873</v>
      </c>
      <c r="B671" s="9">
        <v>996</v>
      </c>
      <c r="C671" s="10" t="s">
        <v>2444</v>
      </c>
      <c r="D671" s="9" t="s">
        <v>2445</v>
      </c>
      <c r="E671" s="10" t="s">
        <v>2446</v>
      </c>
      <c r="F671" s="19" t="s">
        <v>83</v>
      </c>
      <c r="G671" s="18">
        <v>2001</v>
      </c>
      <c r="H671" s="6" t="s">
        <v>1602</v>
      </c>
      <c r="I671" s="6" t="s">
        <v>1603</v>
      </c>
      <c r="J671" s="18">
        <v>4004</v>
      </c>
      <c r="K671" s="6" t="s">
        <v>1626</v>
      </c>
      <c r="L671" s="6" t="s">
        <v>1628</v>
      </c>
      <c r="M671" s="18">
        <v>4006</v>
      </c>
      <c r="N671" s="6" t="s">
        <v>1626</v>
      </c>
      <c r="O671" s="6" t="s">
        <v>1629</v>
      </c>
      <c r="P671" s="18">
        <v>4099</v>
      </c>
      <c r="Q671" s="6" t="s">
        <v>1626</v>
      </c>
      <c r="R671" s="6" t="s">
        <v>28</v>
      </c>
      <c r="S671" s="18">
        <v>12002</v>
      </c>
      <c r="T671" s="6" t="s">
        <v>1669</v>
      </c>
      <c r="U671" s="6" t="s">
        <v>1670</v>
      </c>
      <c r="V671" s="6"/>
      <c r="Y671" s="6"/>
      <c r="AB671" s="6"/>
    </row>
    <row r="672" spans="1:66">
      <c r="A672" s="8">
        <v>300002214</v>
      </c>
      <c r="B672" s="9">
        <v>997</v>
      </c>
      <c r="C672" s="10" t="s">
        <v>2447</v>
      </c>
      <c r="D672" s="9" t="s">
        <v>2448</v>
      </c>
      <c r="E672" s="10" t="s">
        <v>2449</v>
      </c>
      <c r="F672" s="19" t="s">
        <v>83</v>
      </c>
      <c r="G672" s="18">
        <v>5002</v>
      </c>
      <c r="H672" s="6" t="s">
        <v>1671</v>
      </c>
      <c r="I672" s="6" t="s">
        <v>1722</v>
      </c>
      <c r="J672" s="18">
        <v>5003</v>
      </c>
      <c r="K672" s="6" t="s">
        <v>1671</v>
      </c>
      <c r="L672" s="6" t="s">
        <v>1841</v>
      </c>
      <c r="M672" s="18">
        <v>6001</v>
      </c>
      <c r="N672" s="6" t="s">
        <v>1656</v>
      </c>
      <c r="O672" s="6" t="s">
        <v>1657</v>
      </c>
      <c r="P672" s="18">
        <v>6003</v>
      </c>
      <c r="Q672" s="6" t="s">
        <v>1656</v>
      </c>
      <c r="R672" s="6" t="s">
        <v>1659</v>
      </c>
      <c r="S672" s="6"/>
      <c r="V672" s="6"/>
      <c r="Y672" s="6"/>
    </row>
    <row r="673" spans="1:64">
      <c r="A673" s="8">
        <v>300000416</v>
      </c>
      <c r="B673" s="9">
        <v>999</v>
      </c>
      <c r="C673" s="10" t="s">
        <v>1258</v>
      </c>
      <c r="D673" s="9" t="s">
        <v>1259</v>
      </c>
      <c r="E673" s="10" t="s">
        <v>1260</v>
      </c>
      <c r="F673" s="19" t="s">
        <v>35</v>
      </c>
      <c r="G673" s="18">
        <v>2007</v>
      </c>
      <c r="H673" s="6" t="s">
        <v>1602</v>
      </c>
      <c r="I673" s="6" t="s">
        <v>1608</v>
      </c>
      <c r="J673" s="18">
        <v>2008</v>
      </c>
      <c r="K673" s="6" t="s">
        <v>1602</v>
      </c>
      <c r="L673" s="6" t="s">
        <v>1609</v>
      </c>
      <c r="M673" s="18">
        <v>3006</v>
      </c>
      <c r="N673" s="6" t="s">
        <v>1652</v>
      </c>
      <c r="O673" s="6" t="s">
        <v>1654</v>
      </c>
      <c r="P673" s="18">
        <v>14003</v>
      </c>
      <c r="Q673" s="6" t="s">
        <v>1640</v>
      </c>
      <c r="R673" s="6" t="s">
        <v>1696</v>
      </c>
      <c r="S673" s="18">
        <v>14004</v>
      </c>
      <c r="T673" s="6" t="s">
        <v>1640</v>
      </c>
      <c r="U673" s="6" t="s">
        <v>1805</v>
      </c>
      <c r="V673" s="18">
        <v>14099</v>
      </c>
      <c r="W673" s="6" t="s">
        <v>1640</v>
      </c>
      <c r="X673" s="6" t="s">
        <v>28</v>
      </c>
      <c r="Y673" s="18">
        <v>15003</v>
      </c>
      <c r="Z673" s="6" t="s">
        <v>1610</v>
      </c>
      <c r="AA673" s="6" t="s">
        <v>1611</v>
      </c>
      <c r="AB673" s="6"/>
      <c r="AE673" s="6"/>
      <c r="AH673" s="6"/>
    </row>
    <row r="674" spans="1:64">
      <c r="A674" s="8">
        <v>300002194</v>
      </c>
      <c r="B674" s="9">
        <v>1003</v>
      </c>
      <c r="C674" s="10" t="s">
        <v>2450</v>
      </c>
      <c r="D674" s="9" t="s">
        <v>2451</v>
      </c>
      <c r="E674" s="10" t="s">
        <v>2452</v>
      </c>
      <c r="F674" s="19" t="s">
        <v>35</v>
      </c>
      <c r="G674" s="18">
        <v>1001</v>
      </c>
      <c r="H674" s="6" t="s">
        <v>1615</v>
      </c>
      <c r="I674" s="6" t="s">
        <v>1688</v>
      </c>
      <c r="J674" s="18">
        <v>1002</v>
      </c>
      <c r="K674" s="6" t="s">
        <v>1615</v>
      </c>
      <c r="L674" s="6" t="s">
        <v>1616</v>
      </c>
      <c r="M674" s="18">
        <v>1004</v>
      </c>
      <c r="N674" s="6" t="s">
        <v>1615</v>
      </c>
      <c r="O674" s="6" t="s">
        <v>1617</v>
      </c>
      <c r="P674" s="18">
        <v>1005</v>
      </c>
      <c r="Q674" s="6" t="s">
        <v>1615</v>
      </c>
      <c r="R674" s="6" t="s">
        <v>1743</v>
      </c>
      <c r="S674" s="18">
        <v>2003</v>
      </c>
      <c r="T674" s="6" t="s">
        <v>1602</v>
      </c>
      <c r="U674" s="6" t="s">
        <v>1619</v>
      </c>
      <c r="V674" s="18">
        <v>2007</v>
      </c>
      <c r="W674" s="6" t="s">
        <v>1602</v>
      </c>
      <c r="X674" s="6" t="s">
        <v>1608</v>
      </c>
      <c r="Y674" s="18">
        <v>2008</v>
      </c>
      <c r="Z674" s="6" t="s">
        <v>1602</v>
      </c>
      <c r="AA674" s="6" t="s">
        <v>1609</v>
      </c>
      <c r="AB674" s="18">
        <v>3004</v>
      </c>
      <c r="AC674" s="6" t="s">
        <v>1652</v>
      </c>
      <c r="AD674" s="6" t="s">
        <v>1653</v>
      </c>
      <c r="AE674" s="18">
        <v>3005</v>
      </c>
      <c r="AF674" s="6" t="s">
        <v>1652</v>
      </c>
      <c r="AG674" s="6" t="s">
        <v>1726</v>
      </c>
      <c r="AH674" s="18">
        <v>7001</v>
      </c>
      <c r="AI674" s="6" t="s">
        <v>1620</v>
      </c>
      <c r="AJ674" s="6" t="s">
        <v>1621</v>
      </c>
      <c r="AK674" s="18">
        <v>7002</v>
      </c>
      <c r="AL674" s="6" t="s">
        <v>1620</v>
      </c>
      <c r="AM674" s="6" t="s">
        <v>1622</v>
      </c>
      <c r="AN674" s="18">
        <v>7003</v>
      </c>
      <c r="AO674" s="6" t="s">
        <v>1620</v>
      </c>
      <c r="AP674" s="6" t="s">
        <v>1863</v>
      </c>
      <c r="AQ674" s="18">
        <v>7004</v>
      </c>
      <c r="AR674" s="6" t="s">
        <v>1620</v>
      </c>
      <c r="AS674" s="6" t="s">
        <v>1711</v>
      </c>
      <c r="AT674" s="18">
        <v>7005</v>
      </c>
      <c r="AU674" s="6" t="s">
        <v>1620</v>
      </c>
      <c r="AV674" s="6" t="s">
        <v>1623</v>
      </c>
      <c r="AW674" s="18">
        <v>7006</v>
      </c>
      <c r="AX674" s="6" t="s">
        <v>1620</v>
      </c>
      <c r="AY674" s="6" t="s">
        <v>1624</v>
      </c>
      <c r="AZ674" s="18">
        <v>8005</v>
      </c>
      <c r="BA674" s="6" t="s">
        <v>1625</v>
      </c>
      <c r="BB674" s="6" t="s">
        <v>1747</v>
      </c>
      <c r="BC674" s="18">
        <v>10005</v>
      </c>
      <c r="BD674" s="6" t="s">
        <v>1660</v>
      </c>
      <c r="BE674" s="6" t="s">
        <v>1679</v>
      </c>
      <c r="BF674" s="6"/>
      <c r="BI674" s="6"/>
      <c r="BL674" s="6"/>
    </row>
    <row r="675" spans="1:64">
      <c r="A675" s="8">
        <v>300001440</v>
      </c>
      <c r="B675" s="9">
        <v>1005</v>
      </c>
      <c r="C675" s="10" t="s">
        <v>1261</v>
      </c>
      <c r="D675" s="9" t="s">
        <v>1262</v>
      </c>
      <c r="E675" s="10" t="s">
        <v>1263</v>
      </c>
      <c r="F675" s="19" t="s">
        <v>27</v>
      </c>
      <c r="G675" s="18">
        <v>14001</v>
      </c>
      <c r="H675" s="6" t="s">
        <v>1640</v>
      </c>
      <c r="I675" s="6" t="s">
        <v>1641</v>
      </c>
      <c r="J675" s="18">
        <v>14003</v>
      </c>
      <c r="K675" s="6" t="s">
        <v>1640</v>
      </c>
      <c r="L675" s="6" t="s">
        <v>1696</v>
      </c>
      <c r="M675" s="18">
        <v>14099</v>
      </c>
      <c r="N675" s="6" t="s">
        <v>1640</v>
      </c>
      <c r="O675" s="6" t="s">
        <v>28</v>
      </c>
      <c r="P675" s="6"/>
      <c r="S675" s="6"/>
      <c r="V675" s="6"/>
      <c r="AE675" s="6"/>
      <c r="AH675" s="6"/>
      <c r="AK675" s="6"/>
    </row>
    <row r="676" spans="1:64">
      <c r="A676" s="8">
        <v>300001681</v>
      </c>
      <c r="B676" s="9">
        <v>1006</v>
      </c>
      <c r="C676" s="10" t="s">
        <v>1264</v>
      </c>
      <c r="D676" s="9" t="s">
        <v>1265</v>
      </c>
      <c r="E676" s="10" t="s">
        <v>1266</v>
      </c>
      <c r="F676" s="19" t="s">
        <v>27</v>
      </c>
      <c r="G676" s="18">
        <v>1099</v>
      </c>
      <c r="H676" s="6" t="s">
        <v>1615</v>
      </c>
      <c r="I676" s="6" t="s">
        <v>28</v>
      </c>
      <c r="J676" s="18">
        <v>99099</v>
      </c>
      <c r="K676" s="6" t="s">
        <v>28</v>
      </c>
      <c r="L676" s="6" t="s">
        <v>28</v>
      </c>
      <c r="M676" s="6"/>
      <c r="P676" s="6"/>
      <c r="S676" s="6"/>
      <c r="V676" s="6"/>
      <c r="Y676" s="6"/>
      <c r="AB676" s="6"/>
    </row>
    <row r="677" spans="1:64">
      <c r="A677" s="8">
        <v>300002132</v>
      </c>
      <c r="B677" s="9">
        <v>1008</v>
      </c>
      <c r="C677" s="10" t="s">
        <v>1267</v>
      </c>
      <c r="D677" s="9" t="s">
        <v>1268</v>
      </c>
      <c r="E677" s="10" t="s">
        <v>1269</v>
      </c>
      <c r="F677" s="19" t="s">
        <v>39</v>
      </c>
      <c r="G677" s="18">
        <v>1002</v>
      </c>
      <c r="H677" s="6" t="s">
        <v>1615</v>
      </c>
      <c r="I677" s="6" t="s">
        <v>1616</v>
      </c>
      <c r="J677" s="18">
        <v>7001</v>
      </c>
      <c r="K677" s="6" t="s">
        <v>1620</v>
      </c>
      <c r="L677" s="6" t="s">
        <v>1621</v>
      </c>
      <c r="M677" s="18">
        <v>7006</v>
      </c>
      <c r="N677" s="6" t="s">
        <v>1620</v>
      </c>
      <c r="O677" s="6" t="s">
        <v>1624</v>
      </c>
      <c r="P677" s="18">
        <v>8002</v>
      </c>
      <c r="Q677" s="6" t="s">
        <v>1625</v>
      </c>
      <c r="R677" s="6" t="s">
        <v>1638</v>
      </c>
      <c r="S677" s="6"/>
      <c r="V677" s="6"/>
      <c r="Y677" s="6"/>
      <c r="AQ677" s="6"/>
      <c r="AT677" s="6"/>
      <c r="AW677" s="6"/>
    </row>
    <row r="678" spans="1:64">
      <c r="A678" s="8">
        <v>300002276</v>
      </c>
      <c r="B678" s="9">
        <v>1009</v>
      </c>
      <c r="C678" s="10" t="s">
        <v>1270</v>
      </c>
      <c r="D678" s="9" t="s">
        <v>1271</v>
      </c>
      <c r="E678" s="10" t="s">
        <v>1272</v>
      </c>
      <c r="F678" s="19" t="s">
        <v>27</v>
      </c>
      <c r="G678" s="18">
        <v>99003</v>
      </c>
      <c r="H678" s="6" t="s">
        <v>28</v>
      </c>
      <c r="I678" s="6" t="s">
        <v>1643</v>
      </c>
      <c r="J678" s="6"/>
      <c r="M678" s="6"/>
      <c r="P678" s="6"/>
      <c r="S678" s="6"/>
      <c r="Y678" s="6"/>
      <c r="AB678" s="6"/>
      <c r="AE678" s="6"/>
    </row>
    <row r="679" spans="1:64">
      <c r="A679" s="8">
        <v>300002676</v>
      </c>
      <c r="B679" s="9">
        <v>1011</v>
      </c>
      <c r="C679" s="10" t="s">
        <v>2453</v>
      </c>
      <c r="D679" s="9" t="s">
        <v>2454</v>
      </c>
      <c r="E679" s="10" t="s">
        <v>2455</v>
      </c>
      <c r="F679" s="19" t="s">
        <v>27</v>
      </c>
      <c r="G679" s="18">
        <v>13001</v>
      </c>
      <c r="H679" s="6" t="s">
        <v>1631</v>
      </c>
      <c r="I679" s="6" t="s">
        <v>1707</v>
      </c>
      <c r="J679" s="6"/>
      <c r="M679" s="6"/>
      <c r="P679" s="6"/>
      <c r="S679" s="6"/>
      <c r="V679" s="6"/>
      <c r="Y679" s="6"/>
    </row>
    <row r="680" spans="1:64">
      <c r="A680" s="8">
        <v>300002674</v>
      </c>
      <c r="B680" s="9">
        <v>1012</v>
      </c>
      <c r="C680" s="10" t="s">
        <v>1273</v>
      </c>
      <c r="D680" s="9" t="s">
        <v>1274</v>
      </c>
      <c r="E680" s="10" t="s">
        <v>1275</v>
      </c>
      <c r="F680" s="19" t="s">
        <v>35</v>
      </c>
      <c r="G680" s="18">
        <v>6003</v>
      </c>
      <c r="H680" s="6" t="s">
        <v>1656</v>
      </c>
      <c r="I680" s="6" t="s">
        <v>1659</v>
      </c>
      <c r="J680" s="18">
        <v>8004</v>
      </c>
      <c r="K680" s="6" t="s">
        <v>1625</v>
      </c>
      <c r="L680" s="6" t="s">
        <v>1682</v>
      </c>
      <c r="M680" s="18">
        <v>8006</v>
      </c>
      <c r="N680" s="6" t="s">
        <v>1625</v>
      </c>
      <c r="O680" s="6" t="s">
        <v>1751</v>
      </c>
      <c r="P680" s="18">
        <v>8007</v>
      </c>
      <c r="Q680" s="6" t="s">
        <v>1625</v>
      </c>
      <c r="R680" s="6" t="s">
        <v>1639</v>
      </c>
      <c r="S680" s="18">
        <v>11001</v>
      </c>
      <c r="T680" s="6" t="s">
        <v>1630</v>
      </c>
      <c r="U680" s="6" t="s">
        <v>1662</v>
      </c>
      <c r="V680" s="6"/>
      <c r="Y680" s="6"/>
      <c r="AB680" s="6"/>
    </row>
    <row r="681" spans="1:64">
      <c r="A681" s="8">
        <v>300001831</v>
      </c>
      <c r="B681" s="9">
        <v>1013</v>
      </c>
      <c r="C681" s="10" t="s">
        <v>2456</v>
      </c>
      <c r="D681" s="9" t="s">
        <v>2457</v>
      </c>
      <c r="E681" s="10" t="s">
        <v>2458</v>
      </c>
      <c r="F681" s="19" t="s">
        <v>35</v>
      </c>
      <c r="G681" s="18">
        <v>11001</v>
      </c>
      <c r="H681" s="6" t="s">
        <v>1630</v>
      </c>
      <c r="I681" s="6" t="s">
        <v>1662</v>
      </c>
      <c r="J681" s="6"/>
      <c r="M681" s="6"/>
      <c r="P681" s="6"/>
      <c r="S681" s="6"/>
      <c r="Y681" s="6"/>
      <c r="AB681" s="6"/>
      <c r="AE681" s="6"/>
    </row>
    <row r="682" spans="1:64">
      <c r="A682" s="8">
        <v>300001927</v>
      </c>
      <c r="B682" s="9">
        <v>1013</v>
      </c>
      <c r="C682" s="10" t="s">
        <v>2456</v>
      </c>
      <c r="D682" s="9" t="s">
        <v>2457</v>
      </c>
      <c r="E682" s="10" t="s">
        <v>2459</v>
      </c>
      <c r="F682" s="19" t="s">
        <v>35</v>
      </c>
      <c r="G682" s="18">
        <v>11001</v>
      </c>
      <c r="H682" s="6" t="s">
        <v>1630</v>
      </c>
      <c r="I682" s="6" t="s">
        <v>1662</v>
      </c>
      <c r="J682" s="6"/>
      <c r="M682" s="6"/>
      <c r="P682" s="6"/>
      <c r="AW682" s="6"/>
      <c r="AZ682" s="6"/>
      <c r="BC682" s="6"/>
    </row>
    <row r="683" spans="1:64">
      <c r="A683" s="8">
        <v>300002570</v>
      </c>
      <c r="B683" s="9">
        <v>1014</v>
      </c>
      <c r="C683" s="10" t="s">
        <v>2460</v>
      </c>
      <c r="D683" s="9" t="s">
        <v>2461</v>
      </c>
      <c r="E683" s="10" t="s">
        <v>2462</v>
      </c>
      <c r="F683" s="19" t="s">
        <v>35</v>
      </c>
      <c r="G683" s="18">
        <v>3001</v>
      </c>
      <c r="H683" s="6" t="s">
        <v>1652</v>
      </c>
      <c r="I683" s="6" t="s">
        <v>1699</v>
      </c>
      <c r="J683" s="18">
        <v>10001</v>
      </c>
      <c r="K683" s="6" t="s">
        <v>1660</v>
      </c>
      <c r="L683" s="6" t="s">
        <v>1803</v>
      </c>
      <c r="M683" s="18">
        <v>15004</v>
      </c>
      <c r="N683" s="6" t="s">
        <v>1610</v>
      </c>
      <c r="O683" s="6" t="s">
        <v>1652</v>
      </c>
      <c r="P683" s="6"/>
      <c r="S683" s="6"/>
      <c r="V683" s="6"/>
      <c r="Y683" s="6"/>
    </row>
    <row r="684" spans="1:64">
      <c r="A684" s="8">
        <v>300001370</v>
      </c>
      <c r="B684" s="9">
        <v>1016</v>
      </c>
      <c r="C684" s="10" t="s">
        <v>1276</v>
      </c>
      <c r="D684" s="9" t="s">
        <v>1277</v>
      </c>
      <c r="E684" s="10" t="s">
        <v>1278</v>
      </c>
      <c r="F684" s="19" t="s">
        <v>35</v>
      </c>
      <c r="G684" s="18">
        <v>3004</v>
      </c>
      <c r="H684" s="6" t="s">
        <v>1652</v>
      </c>
      <c r="I684" s="6" t="s">
        <v>1653</v>
      </c>
      <c r="J684" s="18">
        <v>3006</v>
      </c>
      <c r="K684" s="6" t="s">
        <v>1652</v>
      </c>
      <c r="L684" s="6" t="s">
        <v>1654</v>
      </c>
      <c r="M684" s="6"/>
      <c r="P684" s="6"/>
      <c r="S684" s="6"/>
    </row>
    <row r="685" spans="1:64">
      <c r="A685" s="8">
        <v>300000613</v>
      </c>
      <c r="B685" s="9">
        <v>1017</v>
      </c>
      <c r="C685" s="10" t="s">
        <v>1279</v>
      </c>
      <c r="D685" s="9" t="s">
        <v>1280</v>
      </c>
      <c r="E685" s="10" t="s">
        <v>1281</v>
      </c>
      <c r="F685" s="19" t="s">
        <v>27</v>
      </c>
      <c r="G685" s="18">
        <v>7004</v>
      </c>
      <c r="H685" s="6" t="s">
        <v>1620</v>
      </c>
      <c r="I685" s="6" t="s">
        <v>1711</v>
      </c>
      <c r="J685" s="18">
        <v>7005</v>
      </c>
      <c r="K685" s="6" t="s">
        <v>1620</v>
      </c>
      <c r="L685" s="6" t="s">
        <v>1623</v>
      </c>
      <c r="M685" s="18">
        <v>7006</v>
      </c>
      <c r="N685" s="6" t="s">
        <v>1620</v>
      </c>
      <c r="O685" s="6" t="s">
        <v>1624</v>
      </c>
      <c r="P685" s="18">
        <v>8002</v>
      </c>
      <c r="Q685" s="6" t="s">
        <v>1625</v>
      </c>
      <c r="R685" s="6" t="s">
        <v>1638</v>
      </c>
      <c r="S685" s="6"/>
      <c r="V685" s="6"/>
      <c r="Y685" s="6"/>
      <c r="AW685" s="6"/>
      <c r="AZ685" s="6"/>
      <c r="BC685" s="6"/>
    </row>
    <row r="686" spans="1:64">
      <c r="A686" s="8">
        <v>300002891</v>
      </c>
      <c r="B686" s="9">
        <v>1018</v>
      </c>
      <c r="C686" s="10" t="s">
        <v>1282</v>
      </c>
      <c r="D686" s="9" t="s">
        <v>1283</v>
      </c>
      <c r="E686" s="10" t="s">
        <v>1284</v>
      </c>
      <c r="F686" s="19" t="s">
        <v>39</v>
      </c>
      <c r="G686" s="18">
        <v>2008</v>
      </c>
      <c r="H686" s="6" t="s">
        <v>1602</v>
      </c>
      <c r="I686" s="6" t="s">
        <v>1609</v>
      </c>
      <c r="J686" s="6"/>
      <c r="M686" s="6"/>
      <c r="P686" s="6"/>
      <c r="S686" s="6"/>
      <c r="V686" s="6"/>
    </row>
    <row r="687" spans="1:64">
      <c r="A687" s="8">
        <v>300001421</v>
      </c>
      <c r="B687" s="9">
        <v>1020</v>
      </c>
      <c r="C687" s="10" t="s">
        <v>1285</v>
      </c>
      <c r="D687" s="9" t="s">
        <v>1286</v>
      </c>
      <c r="E687" s="10" t="s">
        <v>1287</v>
      </c>
      <c r="F687" s="19" t="s">
        <v>39</v>
      </c>
      <c r="G687" s="18">
        <v>8003</v>
      </c>
      <c r="H687" s="6" t="s">
        <v>1625</v>
      </c>
      <c r="I687" s="6" t="s">
        <v>1745</v>
      </c>
      <c r="J687" s="6"/>
      <c r="M687" s="6"/>
      <c r="P687" s="6"/>
      <c r="V687" s="6"/>
      <c r="Y687" s="6"/>
      <c r="AB687" s="6"/>
    </row>
    <row r="688" spans="1:64">
      <c r="A688" s="8">
        <v>300000689</v>
      </c>
      <c r="B688" s="9">
        <v>1022</v>
      </c>
      <c r="C688" s="10" t="s">
        <v>1288</v>
      </c>
      <c r="D688" s="9" t="s">
        <v>1289</v>
      </c>
      <c r="E688" s="10" t="s">
        <v>1290</v>
      </c>
      <c r="F688" s="19" t="s">
        <v>27</v>
      </c>
      <c r="G688" s="18">
        <v>99003</v>
      </c>
      <c r="H688" s="6" t="s">
        <v>28</v>
      </c>
      <c r="I688" s="6" t="s">
        <v>1643</v>
      </c>
      <c r="J688" s="6"/>
      <c r="M688" s="6"/>
      <c r="P688" s="6"/>
      <c r="AZ688" s="6"/>
      <c r="BC688" s="6"/>
      <c r="BF688" s="6"/>
    </row>
    <row r="689" spans="1:66">
      <c r="A689" s="8">
        <v>300000693</v>
      </c>
      <c r="B689" s="9">
        <v>1023</v>
      </c>
      <c r="C689" s="10" t="s">
        <v>1291</v>
      </c>
      <c r="D689" s="9" t="s">
        <v>1292</v>
      </c>
      <c r="E689" s="10" t="s">
        <v>1293</v>
      </c>
      <c r="F689" s="19" t="s">
        <v>27</v>
      </c>
      <c r="G689" s="18">
        <v>99003</v>
      </c>
      <c r="H689" s="6" t="s">
        <v>28</v>
      </c>
      <c r="I689" s="6" t="s">
        <v>1643</v>
      </c>
      <c r="J689" s="6"/>
      <c r="M689" s="6"/>
      <c r="P689" s="6"/>
      <c r="S689" s="6"/>
      <c r="AB689" s="6"/>
      <c r="AE689" s="6"/>
      <c r="AH689" s="6"/>
    </row>
    <row r="690" spans="1:66">
      <c r="A690" s="8">
        <v>300001262</v>
      </c>
      <c r="B690" s="9">
        <v>1024</v>
      </c>
      <c r="C690" s="10" t="s">
        <v>2463</v>
      </c>
      <c r="D690" s="9" t="s">
        <v>2464</v>
      </c>
      <c r="E690" s="10" t="s">
        <v>2465</v>
      </c>
      <c r="F690" s="19" t="s">
        <v>35</v>
      </c>
      <c r="G690" s="18">
        <v>1001</v>
      </c>
      <c r="H690" s="6" t="s">
        <v>1615</v>
      </c>
      <c r="I690" s="6" t="s">
        <v>1688</v>
      </c>
      <c r="J690" s="18">
        <v>1003</v>
      </c>
      <c r="K690" s="6" t="s">
        <v>1615</v>
      </c>
      <c r="L690" s="6" t="s">
        <v>1742</v>
      </c>
      <c r="M690" s="18">
        <v>1004</v>
      </c>
      <c r="N690" s="6" t="s">
        <v>1615</v>
      </c>
      <c r="O690" s="6" t="s">
        <v>1617</v>
      </c>
      <c r="P690" s="18">
        <v>2001</v>
      </c>
      <c r="Q690" s="6" t="s">
        <v>1602</v>
      </c>
      <c r="R690" s="6" t="s">
        <v>1603</v>
      </c>
      <c r="S690" s="18">
        <v>2002</v>
      </c>
      <c r="T690" s="6" t="s">
        <v>1602</v>
      </c>
      <c r="U690" s="6" t="s">
        <v>1604</v>
      </c>
      <c r="V690" s="18">
        <v>2003</v>
      </c>
      <c r="W690" s="6" t="s">
        <v>1602</v>
      </c>
      <c r="X690" s="6" t="s">
        <v>1619</v>
      </c>
      <c r="Y690" s="18">
        <v>2004</v>
      </c>
      <c r="Z690" s="6" t="s">
        <v>1602</v>
      </c>
      <c r="AA690" s="6" t="s">
        <v>1605</v>
      </c>
      <c r="AB690" s="18">
        <v>2005</v>
      </c>
      <c r="AC690" s="6" t="s">
        <v>1602</v>
      </c>
      <c r="AD690" s="6" t="s">
        <v>1606</v>
      </c>
      <c r="AE690" s="18">
        <v>2006</v>
      </c>
      <c r="AF690" s="6" t="s">
        <v>1602</v>
      </c>
      <c r="AG690" s="6" t="s">
        <v>1607</v>
      </c>
      <c r="AH690" s="18">
        <v>2007</v>
      </c>
      <c r="AI690" s="6" t="s">
        <v>1602</v>
      </c>
      <c r="AJ690" s="6" t="s">
        <v>1608</v>
      </c>
      <c r="AK690" s="18">
        <v>2008</v>
      </c>
      <c r="AL690" s="6" t="s">
        <v>1602</v>
      </c>
      <c r="AM690" s="6" t="s">
        <v>1609</v>
      </c>
      <c r="AN690" s="18">
        <v>2099</v>
      </c>
      <c r="AO690" s="6" t="s">
        <v>1602</v>
      </c>
      <c r="AP690" s="6" t="s">
        <v>28</v>
      </c>
      <c r="AQ690" s="18">
        <v>3005</v>
      </c>
      <c r="AR690" s="6" t="s">
        <v>1652</v>
      </c>
      <c r="AS690" s="6" t="s">
        <v>1726</v>
      </c>
      <c r="AT690" s="18">
        <v>4004</v>
      </c>
      <c r="AU690" s="6" t="s">
        <v>1626</v>
      </c>
      <c r="AV690" s="6" t="s">
        <v>1628</v>
      </c>
      <c r="AW690" s="18">
        <v>4005</v>
      </c>
      <c r="AX690" s="6" t="s">
        <v>1626</v>
      </c>
      <c r="AY690" s="6" t="s">
        <v>1644</v>
      </c>
      <c r="AZ690" s="18">
        <v>4099</v>
      </c>
      <c r="BA690" s="6" t="s">
        <v>1626</v>
      </c>
      <c r="BB690" s="6" t="s">
        <v>28</v>
      </c>
      <c r="BC690" s="18">
        <v>6002</v>
      </c>
      <c r="BD690" s="6" t="s">
        <v>1656</v>
      </c>
      <c r="BE690" s="6" t="s">
        <v>1658</v>
      </c>
      <c r="BF690" s="18">
        <v>6003</v>
      </c>
      <c r="BG690" s="6" t="s">
        <v>1656</v>
      </c>
      <c r="BH690" s="6" t="s">
        <v>1659</v>
      </c>
      <c r="BI690" s="18">
        <v>7003</v>
      </c>
      <c r="BJ690" s="6" t="s">
        <v>1620</v>
      </c>
      <c r="BK690" s="6" t="s">
        <v>1863</v>
      </c>
      <c r="BL690" s="18">
        <v>7006</v>
      </c>
      <c r="BM690" s="6" t="s">
        <v>1620</v>
      </c>
      <c r="BN690" s="6" t="s">
        <v>1624</v>
      </c>
    </row>
    <row r="691" spans="1:66">
      <c r="A691" s="8">
        <v>300002892</v>
      </c>
      <c r="B691" s="9">
        <v>1025</v>
      </c>
      <c r="C691" s="10" t="s">
        <v>2466</v>
      </c>
      <c r="D691" s="9" t="s">
        <v>2467</v>
      </c>
      <c r="E691" s="10" t="s">
        <v>2468</v>
      </c>
      <c r="F691" s="19" t="s">
        <v>35</v>
      </c>
      <c r="G691" s="18">
        <v>12001</v>
      </c>
      <c r="H691" s="6" t="s">
        <v>1669</v>
      </c>
      <c r="I691" s="6" t="s">
        <v>1768</v>
      </c>
      <c r="J691" s="6"/>
      <c r="M691" s="6"/>
      <c r="P691" s="6"/>
      <c r="V691" s="6"/>
      <c r="Y691" s="6"/>
      <c r="AB691" s="6"/>
    </row>
    <row r="692" spans="1:66">
      <c r="A692" s="8">
        <v>300000284</v>
      </c>
      <c r="B692" s="9">
        <v>1026</v>
      </c>
      <c r="C692" s="10" t="s">
        <v>2469</v>
      </c>
      <c r="D692" s="9" t="s">
        <v>2467</v>
      </c>
      <c r="E692" s="10" t="s">
        <v>2470</v>
      </c>
      <c r="F692" s="19" t="s">
        <v>83</v>
      </c>
      <c r="G692" s="18">
        <v>12001</v>
      </c>
      <c r="H692" s="6" t="s">
        <v>1669</v>
      </c>
      <c r="I692" s="6" t="s">
        <v>1768</v>
      </c>
      <c r="J692" s="6"/>
      <c r="M692" s="6"/>
      <c r="P692" s="6"/>
    </row>
    <row r="693" spans="1:66">
      <c r="A693" s="8">
        <v>300000181</v>
      </c>
      <c r="B693" s="9">
        <v>1027</v>
      </c>
      <c r="C693" s="10" t="s">
        <v>1294</v>
      </c>
      <c r="D693" s="9" t="s">
        <v>1295</v>
      </c>
      <c r="E693" s="10" t="s">
        <v>1296</v>
      </c>
      <c r="F693" s="19" t="s">
        <v>35</v>
      </c>
      <c r="G693" s="18">
        <v>3001</v>
      </c>
      <c r="H693" s="6" t="s">
        <v>1652</v>
      </c>
      <c r="I693" s="6" t="s">
        <v>1699</v>
      </c>
      <c r="J693" s="18">
        <v>3002</v>
      </c>
      <c r="K693" s="6" t="s">
        <v>1652</v>
      </c>
      <c r="L693" s="6" t="s">
        <v>1786</v>
      </c>
      <c r="M693" s="18">
        <v>3004</v>
      </c>
      <c r="N693" s="6" t="s">
        <v>1652</v>
      </c>
      <c r="O693" s="6" t="s">
        <v>1653</v>
      </c>
      <c r="P693" s="18">
        <v>10001</v>
      </c>
      <c r="Q693" s="6" t="s">
        <v>1660</v>
      </c>
      <c r="R693" s="6" t="s">
        <v>1803</v>
      </c>
      <c r="S693" s="18">
        <v>10005</v>
      </c>
      <c r="T693" s="6" t="s">
        <v>1660</v>
      </c>
      <c r="U693" s="6" t="s">
        <v>1679</v>
      </c>
      <c r="V693" s="18">
        <v>10099</v>
      </c>
      <c r="W693" s="6" t="s">
        <v>1660</v>
      </c>
      <c r="X693" s="6" t="s">
        <v>28</v>
      </c>
      <c r="Y693" s="6"/>
      <c r="AB693" s="6"/>
      <c r="AE693" s="6"/>
    </row>
    <row r="694" spans="1:66">
      <c r="A694" s="8">
        <v>300000726</v>
      </c>
      <c r="B694" s="9">
        <v>1028</v>
      </c>
      <c r="C694" s="10" t="s">
        <v>1297</v>
      </c>
      <c r="D694" s="9" t="s">
        <v>1298</v>
      </c>
      <c r="E694" s="10" t="s">
        <v>1299</v>
      </c>
      <c r="F694" s="19" t="s">
        <v>27</v>
      </c>
      <c r="G694" s="18">
        <v>2003</v>
      </c>
      <c r="H694" s="6" t="s">
        <v>1602</v>
      </c>
      <c r="I694" s="6" t="s">
        <v>1619</v>
      </c>
      <c r="J694" s="18">
        <v>9003</v>
      </c>
      <c r="K694" s="6" t="s">
        <v>1676</v>
      </c>
      <c r="L694" s="6" t="s">
        <v>1772</v>
      </c>
      <c r="M694" s="18">
        <v>11002</v>
      </c>
      <c r="N694" s="6" t="s">
        <v>1630</v>
      </c>
      <c r="O694" s="6" t="s">
        <v>1663</v>
      </c>
      <c r="P694" s="6"/>
      <c r="S694" s="6"/>
      <c r="V694" s="6"/>
      <c r="Y694" s="6"/>
    </row>
    <row r="695" spans="1:66">
      <c r="A695" s="8">
        <v>300002679</v>
      </c>
      <c r="B695" s="9">
        <v>1029</v>
      </c>
      <c r="C695" s="10" t="s">
        <v>1300</v>
      </c>
      <c r="D695" s="9" t="s">
        <v>1301</v>
      </c>
      <c r="E695" s="10" t="s">
        <v>1302</v>
      </c>
      <c r="F695" s="19" t="s">
        <v>27</v>
      </c>
      <c r="G695" s="18">
        <v>7004</v>
      </c>
      <c r="H695" s="6" t="s">
        <v>1620</v>
      </c>
      <c r="I695" s="6" t="s">
        <v>1711</v>
      </c>
      <c r="J695" s="18">
        <v>7099</v>
      </c>
      <c r="K695" s="6" t="s">
        <v>1620</v>
      </c>
      <c r="L695" s="6" t="s">
        <v>28</v>
      </c>
      <c r="M695" s="18">
        <v>8008</v>
      </c>
      <c r="N695" s="6" t="s">
        <v>1625</v>
      </c>
      <c r="O695" s="6" t="s">
        <v>1693</v>
      </c>
      <c r="P695" s="18">
        <v>11001</v>
      </c>
      <c r="Q695" s="6" t="s">
        <v>1630</v>
      </c>
      <c r="R695" s="6" t="s">
        <v>1662</v>
      </c>
      <c r="S695" s="18">
        <v>11002</v>
      </c>
      <c r="T695" s="6" t="s">
        <v>1630</v>
      </c>
      <c r="U695" s="6" t="s">
        <v>1663</v>
      </c>
      <c r="V695" s="18">
        <v>11099</v>
      </c>
      <c r="W695" s="6" t="s">
        <v>1630</v>
      </c>
      <c r="X695" s="6" t="s">
        <v>28</v>
      </c>
      <c r="Y695" s="18">
        <v>99099</v>
      </c>
      <c r="Z695" s="6" t="s">
        <v>28</v>
      </c>
      <c r="AA695" s="6" t="s">
        <v>28</v>
      </c>
      <c r="AB695" s="6"/>
      <c r="AE695" s="6"/>
      <c r="AH695" s="6"/>
      <c r="AQ695" s="6"/>
      <c r="AT695" s="6"/>
      <c r="AW695" s="6"/>
    </row>
    <row r="696" spans="1:66">
      <c r="A696" s="8">
        <v>300001425</v>
      </c>
      <c r="B696" s="9">
        <v>1030</v>
      </c>
      <c r="C696" s="10" t="s">
        <v>1303</v>
      </c>
      <c r="D696" s="9" t="s">
        <v>148</v>
      </c>
      <c r="E696" s="10" t="s">
        <v>1304</v>
      </c>
      <c r="F696" s="19" t="s">
        <v>35</v>
      </c>
      <c r="G696" s="18">
        <v>4004</v>
      </c>
      <c r="H696" s="6" t="s">
        <v>1626</v>
      </c>
      <c r="I696" s="6" t="s">
        <v>1628</v>
      </c>
      <c r="J696" s="18">
        <v>8006</v>
      </c>
      <c r="K696" s="6" t="s">
        <v>1625</v>
      </c>
      <c r="L696" s="6" t="s">
        <v>1751</v>
      </c>
      <c r="M696" s="18">
        <v>8099</v>
      </c>
      <c r="N696" s="6" t="s">
        <v>1625</v>
      </c>
      <c r="O696" s="6" t="s">
        <v>28</v>
      </c>
      <c r="P696" s="18">
        <v>13001</v>
      </c>
      <c r="Q696" s="6" t="s">
        <v>1631</v>
      </c>
      <c r="R696" s="6" t="s">
        <v>1707</v>
      </c>
      <c r="S696" s="18">
        <v>13002</v>
      </c>
      <c r="T696" s="6" t="s">
        <v>1631</v>
      </c>
      <c r="U696" s="6" t="s">
        <v>1823</v>
      </c>
      <c r="V696" s="18">
        <v>13003</v>
      </c>
      <c r="W696" s="6" t="s">
        <v>1631</v>
      </c>
      <c r="X696" s="6" t="s">
        <v>1632</v>
      </c>
      <c r="Y696" s="18">
        <v>13004</v>
      </c>
      <c r="Z696" s="6" t="s">
        <v>1631</v>
      </c>
      <c r="AA696" s="6" t="s">
        <v>1633</v>
      </c>
      <c r="AB696" s="18">
        <v>13099</v>
      </c>
      <c r="AC696" s="6" t="s">
        <v>1631</v>
      </c>
      <c r="AD696" s="6" t="s">
        <v>28</v>
      </c>
      <c r="AE696" s="6"/>
      <c r="AH696" s="6"/>
      <c r="AK696" s="6"/>
      <c r="AN696" s="6"/>
    </row>
    <row r="697" spans="1:66">
      <c r="A697" s="8">
        <v>300002177</v>
      </c>
      <c r="B697" s="9">
        <v>1031</v>
      </c>
      <c r="C697" s="10" t="s">
        <v>1305</v>
      </c>
      <c r="D697" s="9" t="s">
        <v>1306</v>
      </c>
      <c r="E697" s="10" t="s">
        <v>1307</v>
      </c>
      <c r="F697" s="19" t="s">
        <v>39</v>
      </c>
      <c r="G697" s="18">
        <v>1003</v>
      </c>
      <c r="H697" s="6" t="s">
        <v>1615</v>
      </c>
      <c r="I697" s="6" t="s">
        <v>1742</v>
      </c>
      <c r="J697" s="18">
        <v>2007</v>
      </c>
      <c r="K697" s="6" t="s">
        <v>1602</v>
      </c>
      <c r="L697" s="6" t="s">
        <v>1608</v>
      </c>
      <c r="M697" s="6"/>
      <c r="P697" s="6"/>
      <c r="S697" s="6"/>
      <c r="AE697" s="6"/>
      <c r="AH697" s="6"/>
      <c r="AK697" s="6"/>
    </row>
    <row r="698" spans="1:66">
      <c r="A698" s="8">
        <v>300002425</v>
      </c>
      <c r="B698" s="9">
        <v>1032</v>
      </c>
      <c r="C698" s="10" t="s">
        <v>2471</v>
      </c>
      <c r="D698" s="9" t="s">
        <v>2472</v>
      </c>
      <c r="E698" s="10" t="s">
        <v>2473</v>
      </c>
      <c r="F698" s="19" t="s">
        <v>39</v>
      </c>
      <c r="G698" s="18">
        <v>3006</v>
      </c>
      <c r="H698" s="6" t="s">
        <v>1652</v>
      </c>
      <c r="I698" s="6" t="s">
        <v>1654</v>
      </c>
      <c r="J698" s="18">
        <v>4003</v>
      </c>
      <c r="K698" s="6" t="s">
        <v>1626</v>
      </c>
      <c r="L698" s="6" t="s">
        <v>1627</v>
      </c>
      <c r="M698" s="18">
        <v>10004</v>
      </c>
      <c r="N698" s="6" t="s">
        <v>1660</v>
      </c>
      <c r="O698" s="6" t="s">
        <v>1661</v>
      </c>
      <c r="P698" s="6"/>
      <c r="S698" s="6"/>
      <c r="V698" s="6"/>
    </row>
    <row r="699" spans="1:66">
      <c r="A699" s="8">
        <v>300001917</v>
      </c>
      <c r="B699" s="9">
        <v>1033</v>
      </c>
      <c r="C699" s="10" t="s">
        <v>1308</v>
      </c>
      <c r="D699" s="9" t="s">
        <v>1309</v>
      </c>
      <c r="E699" s="10" t="s">
        <v>1310</v>
      </c>
      <c r="F699" s="19" t="s">
        <v>27</v>
      </c>
      <c r="G699" s="18">
        <v>15006</v>
      </c>
      <c r="H699" s="6" t="s">
        <v>1610</v>
      </c>
      <c r="I699" s="6" t="s">
        <v>1671</v>
      </c>
      <c r="J699" s="6"/>
      <c r="M699" s="6"/>
      <c r="P699" s="6"/>
      <c r="AB699" s="6"/>
      <c r="AE699" s="6"/>
      <c r="AH699" s="6"/>
    </row>
    <row r="700" spans="1:66">
      <c r="A700" s="8">
        <v>300002670</v>
      </c>
      <c r="B700" s="9">
        <v>1034</v>
      </c>
      <c r="C700" s="10" t="s">
        <v>1311</v>
      </c>
      <c r="D700" s="9" t="s">
        <v>1312</v>
      </c>
      <c r="E700" s="10" t="s">
        <v>1313</v>
      </c>
      <c r="F700" s="19" t="s">
        <v>39</v>
      </c>
      <c r="G700" s="18">
        <v>1001</v>
      </c>
      <c r="H700" s="6" t="s">
        <v>1615</v>
      </c>
      <c r="I700" s="6" t="s">
        <v>1688</v>
      </c>
      <c r="J700" s="18">
        <v>1004</v>
      </c>
      <c r="K700" s="6" t="s">
        <v>1615</v>
      </c>
      <c r="L700" s="6" t="s">
        <v>1617</v>
      </c>
      <c r="M700" s="18">
        <v>2001</v>
      </c>
      <c r="N700" s="6" t="s">
        <v>1602</v>
      </c>
      <c r="O700" s="6" t="s">
        <v>1603</v>
      </c>
      <c r="P700" s="18">
        <v>2003</v>
      </c>
      <c r="Q700" s="6" t="s">
        <v>1602</v>
      </c>
      <c r="R700" s="6" t="s">
        <v>1619</v>
      </c>
      <c r="S700" s="18">
        <v>2007</v>
      </c>
      <c r="T700" s="6" t="s">
        <v>1602</v>
      </c>
      <c r="U700" s="6" t="s">
        <v>1608</v>
      </c>
      <c r="V700" s="18">
        <v>2008</v>
      </c>
      <c r="W700" s="6" t="s">
        <v>1602</v>
      </c>
      <c r="X700" s="6" t="s">
        <v>1609</v>
      </c>
      <c r="Y700" s="18">
        <v>3001</v>
      </c>
      <c r="Z700" s="6" t="s">
        <v>1652</v>
      </c>
      <c r="AA700" s="6" t="s">
        <v>1699</v>
      </c>
      <c r="AB700" s="18">
        <v>7001</v>
      </c>
      <c r="AC700" s="6" t="s">
        <v>1620</v>
      </c>
      <c r="AD700" s="6" t="s">
        <v>1621</v>
      </c>
      <c r="AE700" s="18">
        <v>7004</v>
      </c>
      <c r="AF700" s="6" t="s">
        <v>1620</v>
      </c>
      <c r="AG700" s="6" t="s">
        <v>1711</v>
      </c>
      <c r="AH700" s="18">
        <v>7005</v>
      </c>
      <c r="AI700" s="6" t="s">
        <v>1620</v>
      </c>
      <c r="AJ700" s="6" t="s">
        <v>1623</v>
      </c>
      <c r="AK700" s="6"/>
      <c r="AN700" s="6"/>
      <c r="AQ700" s="6"/>
    </row>
    <row r="701" spans="1:66">
      <c r="A701" s="8">
        <v>300002893</v>
      </c>
      <c r="B701" s="9">
        <v>1035</v>
      </c>
      <c r="C701" s="10" t="s">
        <v>1314</v>
      </c>
      <c r="D701" s="9" t="s">
        <v>1315</v>
      </c>
      <c r="E701" s="10" t="s">
        <v>1316</v>
      </c>
      <c r="F701" s="19" t="s">
        <v>35</v>
      </c>
      <c r="G701" s="18">
        <v>2002</v>
      </c>
      <c r="H701" s="6" t="s">
        <v>1602</v>
      </c>
      <c r="I701" s="6" t="s">
        <v>1604</v>
      </c>
      <c r="J701" s="18">
        <v>2007</v>
      </c>
      <c r="K701" s="6" t="s">
        <v>1602</v>
      </c>
      <c r="L701" s="6" t="s">
        <v>1608</v>
      </c>
      <c r="M701" s="6"/>
      <c r="P701" s="6"/>
      <c r="S701" s="6"/>
      <c r="AB701" s="6"/>
      <c r="AE701" s="6"/>
      <c r="AH701" s="6"/>
    </row>
    <row r="702" spans="1:66">
      <c r="A702" s="8">
        <v>300002842</v>
      </c>
      <c r="B702" s="9">
        <v>1036</v>
      </c>
      <c r="C702" s="10" t="s">
        <v>2474</v>
      </c>
      <c r="D702" s="9" t="s">
        <v>2475</v>
      </c>
      <c r="E702" s="10" t="s">
        <v>2476</v>
      </c>
      <c r="F702" s="19" t="s">
        <v>83</v>
      </c>
      <c r="G702" s="18">
        <v>3001</v>
      </c>
      <c r="H702" s="6" t="s">
        <v>1652</v>
      </c>
      <c r="I702" s="6" t="s">
        <v>1699</v>
      </c>
      <c r="J702" s="18">
        <v>4003</v>
      </c>
      <c r="K702" s="6" t="s">
        <v>1626</v>
      </c>
      <c r="L702" s="6" t="s">
        <v>1627</v>
      </c>
      <c r="M702" s="18">
        <v>4004</v>
      </c>
      <c r="N702" s="6" t="s">
        <v>1626</v>
      </c>
      <c r="O702" s="6" t="s">
        <v>1628</v>
      </c>
      <c r="P702" s="18">
        <v>4005</v>
      </c>
      <c r="Q702" s="6" t="s">
        <v>1626</v>
      </c>
      <c r="R702" s="6" t="s">
        <v>1644</v>
      </c>
      <c r="S702" s="18">
        <v>4006</v>
      </c>
      <c r="T702" s="6" t="s">
        <v>1626</v>
      </c>
      <c r="U702" s="6" t="s">
        <v>1629</v>
      </c>
      <c r="V702" s="18">
        <v>4099</v>
      </c>
      <c r="W702" s="6" t="s">
        <v>1626</v>
      </c>
      <c r="X702" s="6" t="s">
        <v>28</v>
      </c>
      <c r="Y702" s="18">
        <v>10005</v>
      </c>
      <c r="Z702" s="6" t="s">
        <v>1660</v>
      </c>
      <c r="AA702" s="6" t="s">
        <v>1679</v>
      </c>
      <c r="AB702" s="18">
        <v>10099</v>
      </c>
      <c r="AC702" s="6" t="s">
        <v>1660</v>
      </c>
      <c r="AD702" s="6" t="s">
        <v>28</v>
      </c>
      <c r="AE702" s="18">
        <v>12002</v>
      </c>
      <c r="AF702" s="6" t="s">
        <v>1669</v>
      </c>
      <c r="AG702" s="6" t="s">
        <v>1670</v>
      </c>
      <c r="AH702" s="18">
        <v>12099</v>
      </c>
      <c r="AI702" s="6" t="s">
        <v>1669</v>
      </c>
      <c r="AJ702" s="6" t="s">
        <v>28</v>
      </c>
      <c r="AK702" s="6"/>
      <c r="AN702" s="6"/>
      <c r="AQ702" s="6"/>
    </row>
    <row r="703" spans="1:66">
      <c r="A703" s="8">
        <v>300000438</v>
      </c>
      <c r="B703" s="9">
        <v>1038</v>
      </c>
      <c r="C703" s="10" t="s">
        <v>1317</v>
      </c>
      <c r="D703" s="9" t="s">
        <v>1318</v>
      </c>
      <c r="E703" s="10" t="s">
        <v>1319</v>
      </c>
      <c r="F703" s="19" t="s">
        <v>35</v>
      </c>
      <c r="G703" s="18">
        <v>2007</v>
      </c>
      <c r="H703" s="6" t="s">
        <v>1602</v>
      </c>
      <c r="I703" s="6" t="s">
        <v>1608</v>
      </c>
      <c r="J703" s="18">
        <v>2008</v>
      </c>
      <c r="K703" s="6" t="s">
        <v>1602</v>
      </c>
      <c r="L703" s="6" t="s">
        <v>1609</v>
      </c>
      <c r="M703" s="18">
        <v>15001</v>
      </c>
      <c r="N703" s="6" t="s">
        <v>1610</v>
      </c>
      <c r="O703" s="6" t="s">
        <v>1688</v>
      </c>
      <c r="P703" s="18">
        <v>15002</v>
      </c>
      <c r="Q703" s="6" t="s">
        <v>1610</v>
      </c>
      <c r="R703" s="6" t="s">
        <v>1602</v>
      </c>
      <c r="S703" s="18">
        <v>15003</v>
      </c>
      <c r="T703" s="6" t="s">
        <v>1610</v>
      </c>
      <c r="U703" s="6" t="s">
        <v>1611</v>
      </c>
      <c r="V703" s="6"/>
      <c r="Y703" s="6"/>
      <c r="AB703" s="6"/>
    </row>
    <row r="704" spans="1:66">
      <c r="A704" s="8">
        <v>300000275</v>
      </c>
      <c r="B704" s="9">
        <v>1039</v>
      </c>
      <c r="C704" s="10" t="s">
        <v>1320</v>
      </c>
      <c r="D704" s="9" t="s">
        <v>1321</v>
      </c>
      <c r="E704" s="10" t="s">
        <v>1322</v>
      </c>
      <c r="F704" s="19" t="s">
        <v>35</v>
      </c>
      <c r="G704" s="18">
        <v>1001</v>
      </c>
      <c r="H704" s="6" t="s">
        <v>1615</v>
      </c>
      <c r="I704" s="6" t="s">
        <v>1688</v>
      </c>
      <c r="J704" s="18">
        <v>1002</v>
      </c>
      <c r="K704" s="6" t="s">
        <v>1615</v>
      </c>
      <c r="L704" s="6" t="s">
        <v>1616</v>
      </c>
      <c r="M704" s="18">
        <v>2002</v>
      </c>
      <c r="N704" s="6" t="s">
        <v>1602</v>
      </c>
      <c r="O704" s="6" t="s">
        <v>1604</v>
      </c>
      <c r="P704" s="18">
        <v>2007</v>
      </c>
      <c r="Q704" s="6" t="s">
        <v>1602</v>
      </c>
      <c r="R704" s="6" t="s">
        <v>1608</v>
      </c>
      <c r="S704" s="18">
        <v>2008</v>
      </c>
      <c r="T704" s="6" t="s">
        <v>1602</v>
      </c>
      <c r="U704" s="6" t="s">
        <v>1609</v>
      </c>
      <c r="V704" s="18">
        <v>15002</v>
      </c>
      <c r="W704" s="6" t="s">
        <v>1610</v>
      </c>
      <c r="X704" s="6" t="s">
        <v>1602</v>
      </c>
      <c r="Y704" s="18">
        <v>15003</v>
      </c>
      <c r="Z704" s="6" t="s">
        <v>1610</v>
      </c>
      <c r="AA704" s="6" t="s">
        <v>1611</v>
      </c>
      <c r="AB704" s="6"/>
      <c r="AE704" s="6"/>
      <c r="AH704" s="6"/>
    </row>
    <row r="705" spans="1:64">
      <c r="A705" s="8">
        <v>300002894</v>
      </c>
      <c r="B705" s="9">
        <v>1041</v>
      </c>
      <c r="C705" s="10" t="s">
        <v>1323</v>
      </c>
      <c r="D705" s="9" t="s">
        <v>1324</v>
      </c>
      <c r="E705" s="10" t="s">
        <v>1325</v>
      </c>
      <c r="F705" s="19" t="s">
        <v>39</v>
      </c>
      <c r="G705" s="18">
        <v>2007</v>
      </c>
      <c r="H705" s="6" t="s">
        <v>1602</v>
      </c>
      <c r="I705" s="6" t="s">
        <v>1608</v>
      </c>
      <c r="J705" s="18">
        <v>99099</v>
      </c>
      <c r="K705" s="6" t="s">
        <v>28</v>
      </c>
      <c r="L705" s="6" t="s">
        <v>28</v>
      </c>
      <c r="M705" s="6"/>
      <c r="P705" s="6"/>
      <c r="S705" s="6"/>
      <c r="V705" s="6"/>
      <c r="Y705" s="6"/>
      <c r="AB705" s="6"/>
    </row>
    <row r="706" spans="1:64">
      <c r="A706" s="8">
        <v>300002518</v>
      </c>
      <c r="B706" s="9">
        <v>1042</v>
      </c>
      <c r="C706" s="10" t="s">
        <v>1326</v>
      </c>
      <c r="D706" s="9" t="s">
        <v>1327</v>
      </c>
      <c r="E706" s="10" t="s">
        <v>1328</v>
      </c>
      <c r="F706" s="19" t="s">
        <v>27</v>
      </c>
      <c r="G706" s="18">
        <v>4099</v>
      </c>
      <c r="H706" s="6" t="s">
        <v>1626</v>
      </c>
      <c r="I706" s="6" t="s">
        <v>28</v>
      </c>
      <c r="J706" s="18">
        <v>5002</v>
      </c>
      <c r="K706" s="6" t="s">
        <v>1671</v>
      </c>
      <c r="L706" s="6" t="s">
        <v>1722</v>
      </c>
      <c r="M706" s="18">
        <v>6001</v>
      </c>
      <c r="N706" s="6" t="s">
        <v>1656</v>
      </c>
      <c r="O706" s="6" t="s">
        <v>1657</v>
      </c>
      <c r="P706" s="18">
        <v>6002</v>
      </c>
      <c r="Q706" s="6" t="s">
        <v>1656</v>
      </c>
      <c r="R706" s="6" t="s">
        <v>1658</v>
      </c>
      <c r="S706" s="18">
        <v>6003</v>
      </c>
      <c r="T706" s="6" t="s">
        <v>1656</v>
      </c>
      <c r="U706" s="6" t="s">
        <v>1659</v>
      </c>
      <c r="V706" s="18">
        <v>9001</v>
      </c>
      <c r="W706" s="6" t="s">
        <v>1676</v>
      </c>
      <c r="X706" s="6" t="s">
        <v>1677</v>
      </c>
      <c r="Y706" s="18">
        <v>9004</v>
      </c>
      <c r="Z706" s="6" t="s">
        <v>1676</v>
      </c>
      <c r="AA706" s="6" t="s">
        <v>1678</v>
      </c>
      <c r="AB706" s="6"/>
      <c r="AE706" s="6"/>
      <c r="AH706" s="6"/>
    </row>
    <row r="707" spans="1:64">
      <c r="A707" s="8">
        <v>300002895</v>
      </c>
      <c r="B707" s="9">
        <v>1044</v>
      </c>
      <c r="C707" s="10" t="s">
        <v>1329</v>
      </c>
      <c r="D707" s="9" t="s">
        <v>1330</v>
      </c>
      <c r="E707" s="10" t="s">
        <v>1331</v>
      </c>
      <c r="F707" s="19" t="s">
        <v>39</v>
      </c>
      <c r="G707" s="18">
        <v>1001</v>
      </c>
      <c r="H707" s="6" t="s">
        <v>1615</v>
      </c>
      <c r="I707" s="6" t="s">
        <v>1688</v>
      </c>
      <c r="J707" s="18">
        <v>1002</v>
      </c>
      <c r="K707" s="6" t="s">
        <v>1615</v>
      </c>
      <c r="L707" s="6" t="s">
        <v>1616</v>
      </c>
      <c r="M707" s="18">
        <v>1004</v>
      </c>
      <c r="N707" s="6" t="s">
        <v>1615</v>
      </c>
      <c r="O707" s="6" t="s">
        <v>1617</v>
      </c>
      <c r="P707" s="18">
        <v>2002</v>
      </c>
      <c r="Q707" s="6" t="s">
        <v>1602</v>
      </c>
      <c r="R707" s="6" t="s">
        <v>1604</v>
      </c>
      <c r="S707" s="18">
        <v>2003</v>
      </c>
      <c r="T707" s="6" t="s">
        <v>1602</v>
      </c>
      <c r="U707" s="6" t="s">
        <v>1619</v>
      </c>
      <c r="V707" s="18">
        <v>2004</v>
      </c>
      <c r="W707" s="6" t="s">
        <v>1602</v>
      </c>
      <c r="X707" s="6" t="s">
        <v>1605</v>
      </c>
      <c r="Y707" s="18">
        <v>2005</v>
      </c>
      <c r="Z707" s="6" t="s">
        <v>1602</v>
      </c>
      <c r="AA707" s="6" t="s">
        <v>1606</v>
      </c>
      <c r="AB707" s="18">
        <v>2006</v>
      </c>
      <c r="AC707" s="6" t="s">
        <v>1602</v>
      </c>
      <c r="AD707" s="6" t="s">
        <v>1607</v>
      </c>
      <c r="AE707" s="18">
        <v>2007</v>
      </c>
      <c r="AF707" s="6" t="s">
        <v>1602</v>
      </c>
      <c r="AG707" s="6" t="s">
        <v>1608</v>
      </c>
      <c r="AH707" s="18">
        <v>2008</v>
      </c>
      <c r="AI707" s="6" t="s">
        <v>1602</v>
      </c>
      <c r="AJ707" s="6" t="s">
        <v>1609</v>
      </c>
      <c r="AK707" s="18">
        <v>2099</v>
      </c>
      <c r="AL707" s="6" t="s">
        <v>1602</v>
      </c>
      <c r="AM707" s="6" t="s">
        <v>28</v>
      </c>
      <c r="AN707" s="18">
        <v>4099</v>
      </c>
      <c r="AO707" s="6" t="s">
        <v>1626</v>
      </c>
      <c r="AP707" s="6" t="s">
        <v>28</v>
      </c>
      <c r="AQ707" s="18">
        <v>6003</v>
      </c>
      <c r="AR707" s="6" t="s">
        <v>1656</v>
      </c>
      <c r="AS707" s="6" t="s">
        <v>1659</v>
      </c>
      <c r="AT707" s="18">
        <v>6099</v>
      </c>
      <c r="AU707" s="6" t="s">
        <v>1656</v>
      </c>
      <c r="AV707" s="6" t="s">
        <v>28</v>
      </c>
      <c r="AW707" s="18">
        <v>15001</v>
      </c>
      <c r="AX707" s="6" t="s">
        <v>1610</v>
      </c>
      <c r="AY707" s="6" t="s">
        <v>1688</v>
      </c>
      <c r="AZ707" s="18">
        <v>15002</v>
      </c>
      <c r="BA707" s="6" t="s">
        <v>1610</v>
      </c>
      <c r="BB707" s="6" t="s">
        <v>1602</v>
      </c>
      <c r="BC707" s="18">
        <v>15003</v>
      </c>
      <c r="BD707" s="6" t="s">
        <v>1610</v>
      </c>
      <c r="BE707" s="6" t="s">
        <v>1611</v>
      </c>
      <c r="BF707" s="6"/>
      <c r="BI707" s="6"/>
      <c r="BL707" s="6"/>
    </row>
    <row r="708" spans="1:64">
      <c r="A708" s="8">
        <v>300002896</v>
      </c>
      <c r="B708" s="9">
        <v>1045</v>
      </c>
      <c r="C708" s="10" t="s">
        <v>2477</v>
      </c>
      <c r="D708" s="9" t="s">
        <v>2478</v>
      </c>
      <c r="E708" s="10" t="s">
        <v>2479</v>
      </c>
      <c r="F708" s="19" t="s">
        <v>39</v>
      </c>
      <c r="G708" s="18">
        <v>2008</v>
      </c>
      <c r="H708" s="6" t="s">
        <v>1602</v>
      </c>
      <c r="I708" s="6" t="s">
        <v>1609</v>
      </c>
      <c r="J708" s="6"/>
      <c r="M708" s="6"/>
      <c r="P708" s="6"/>
      <c r="V708" s="6"/>
      <c r="Y708" s="6"/>
      <c r="AB708" s="6"/>
      <c r="BI708" s="6"/>
      <c r="BL708" s="6"/>
    </row>
    <row r="709" spans="1:64">
      <c r="A709" s="8">
        <v>300002373</v>
      </c>
      <c r="B709" s="9">
        <v>1047</v>
      </c>
      <c r="C709" s="10" t="s">
        <v>2480</v>
      </c>
      <c r="D709" s="9" t="s">
        <v>2481</v>
      </c>
      <c r="E709" s="10" t="s">
        <v>2482</v>
      </c>
      <c r="F709" s="19" t="s">
        <v>27</v>
      </c>
      <c r="G709" s="18">
        <v>4002</v>
      </c>
      <c r="H709" s="6" t="s">
        <v>1626</v>
      </c>
      <c r="I709" s="6" t="s">
        <v>1655</v>
      </c>
      <c r="J709" s="18">
        <v>4003</v>
      </c>
      <c r="K709" s="6" t="s">
        <v>1626</v>
      </c>
      <c r="L709" s="6" t="s">
        <v>1627</v>
      </c>
      <c r="M709" s="18">
        <v>5005</v>
      </c>
      <c r="N709" s="6" t="s">
        <v>1671</v>
      </c>
      <c r="O709" s="6" t="s">
        <v>2483</v>
      </c>
      <c r="P709" s="18">
        <v>5006</v>
      </c>
      <c r="Q709" s="6" t="s">
        <v>1671</v>
      </c>
      <c r="R709" s="6" t="s">
        <v>2484</v>
      </c>
      <c r="S709" s="18">
        <v>5008</v>
      </c>
      <c r="T709" s="6" t="s">
        <v>1671</v>
      </c>
      <c r="U709" s="6" t="s">
        <v>1864</v>
      </c>
      <c r="V709" s="18">
        <v>12001</v>
      </c>
      <c r="W709" s="6" t="s">
        <v>1669</v>
      </c>
      <c r="X709" s="6" t="s">
        <v>1768</v>
      </c>
      <c r="Y709" s="18">
        <v>12099</v>
      </c>
      <c r="Z709" s="6" t="s">
        <v>1669</v>
      </c>
      <c r="AA709" s="6" t="s">
        <v>28</v>
      </c>
      <c r="AB709" s="18">
        <v>15011</v>
      </c>
      <c r="AC709" s="6" t="s">
        <v>1610</v>
      </c>
      <c r="AD709" s="6" t="s">
        <v>1720</v>
      </c>
      <c r="AE709" s="6"/>
      <c r="AH709" s="6"/>
      <c r="AK709" s="6"/>
    </row>
    <row r="710" spans="1:64">
      <c r="A710" s="8">
        <v>300002795</v>
      </c>
      <c r="B710" s="9">
        <v>1050</v>
      </c>
      <c r="C710" s="10" t="s">
        <v>2485</v>
      </c>
      <c r="D710" s="9" t="s">
        <v>2486</v>
      </c>
      <c r="E710" s="10" t="s">
        <v>2487</v>
      </c>
      <c r="F710" s="19" t="s">
        <v>39</v>
      </c>
      <c r="G710" s="18">
        <v>15007</v>
      </c>
      <c r="H710" s="6" t="s">
        <v>1610</v>
      </c>
      <c r="I710" s="6" t="s">
        <v>1755</v>
      </c>
      <c r="J710" s="6"/>
      <c r="M710" s="6"/>
      <c r="P710" s="6"/>
      <c r="S710" s="6"/>
    </row>
    <row r="711" spans="1:64">
      <c r="A711" s="8">
        <v>300002459</v>
      </c>
      <c r="B711" s="9">
        <v>1051</v>
      </c>
      <c r="C711" s="10" t="s">
        <v>2488</v>
      </c>
      <c r="D711" s="9" t="s">
        <v>2489</v>
      </c>
      <c r="E711" s="10" t="s">
        <v>2490</v>
      </c>
      <c r="F711" s="19" t="s">
        <v>83</v>
      </c>
      <c r="G711" s="18">
        <v>3001</v>
      </c>
      <c r="H711" s="6" t="s">
        <v>1652</v>
      </c>
      <c r="I711" s="6" t="s">
        <v>1699</v>
      </c>
      <c r="J711" s="18">
        <v>10005</v>
      </c>
      <c r="K711" s="6" t="s">
        <v>1660</v>
      </c>
      <c r="L711" s="6" t="s">
        <v>1679</v>
      </c>
      <c r="M711" s="18">
        <v>15004</v>
      </c>
      <c r="N711" s="6" t="s">
        <v>1610</v>
      </c>
      <c r="O711" s="6" t="s">
        <v>1652</v>
      </c>
      <c r="P711" s="6"/>
      <c r="S711" s="6"/>
      <c r="V711" s="6"/>
    </row>
    <row r="712" spans="1:64">
      <c r="A712" s="8">
        <v>300002693</v>
      </c>
      <c r="B712" s="9">
        <v>1052</v>
      </c>
      <c r="C712" s="10" t="s">
        <v>1332</v>
      </c>
      <c r="D712" s="9" t="s">
        <v>1333</v>
      </c>
      <c r="E712" s="10" t="s">
        <v>1334</v>
      </c>
      <c r="F712" s="19" t="s">
        <v>39</v>
      </c>
      <c r="G712" s="18">
        <v>7002</v>
      </c>
      <c r="H712" s="6" t="s">
        <v>1620</v>
      </c>
      <c r="I712" s="6" t="s">
        <v>1622</v>
      </c>
      <c r="J712" s="6"/>
      <c r="M712" s="6"/>
      <c r="P712" s="6"/>
      <c r="BL712" s="6"/>
    </row>
    <row r="713" spans="1:64">
      <c r="A713" s="8">
        <v>300002817</v>
      </c>
      <c r="B713" s="9">
        <v>1053</v>
      </c>
      <c r="C713" s="10" t="s">
        <v>1335</v>
      </c>
      <c r="D713" s="9" t="s">
        <v>1336</v>
      </c>
      <c r="E713" s="10" t="s">
        <v>1337</v>
      </c>
      <c r="F713" s="19" t="s">
        <v>39</v>
      </c>
      <c r="G713" s="18">
        <v>2002</v>
      </c>
      <c r="H713" s="6" t="s">
        <v>1602</v>
      </c>
      <c r="I713" s="6" t="s">
        <v>1604</v>
      </c>
      <c r="J713" s="18">
        <v>2003</v>
      </c>
      <c r="K713" s="6" t="s">
        <v>1602</v>
      </c>
      <c r="L713" s="6" t="s">
        <v>1619</v>
      </c>
      <c r="M713" s="18">
        <v>2004</v>
      </c>
      <c r="N713" s="6" t="s">
        <v>1602</v>
      </c>
      <c r="O713" s="6" t="s">
        <v>1605</v>
      </c>
      <c r="P713" s="18">
        <v>2005</v>
      </c>
      <c r="Q713" s="6" t="s">
        <v>1602</v>
      </c>
      <c r="R713" s="6" t="s">
        <v>1606</v>
      </c>
      <c r="S713" s="18">
        <v>2007</v>
      </c>
      <c r="T713" s="6" t="s">
        <v>1602</v>
      </c>
      <c r="U713" s="6" t="s">
        <v>1608</v>
      </c>
      <c r="V713" s="18">
        <v>8002</v>
      </c>
      <c r="W713" s="6" t="s">
        <v>1625</v>
      </c>
      <c r="X713" s="6" t="s">
        <v>1638</v>
      </c>
      <c r="Y713" s="18">
        <v>8003</v>
      </c>
      <c r="Z713" s="6" t="s">
        <v>1625</v>
      </c>
      <c r="AA713" s="6" t="s">
        <v>1745</v>
      </c>
      <c r="AB713" s="18">
        <v>8004</v>
      </c>
      <c r="AC713" s="6" t="s">
        <v>1625</v>
      </c>
      <c r="AD713" s="6" t="s">
        <v>1682</v>
      </c>
      <c r="AE713" s="18">
        <v>8005</v>
      </c>
      <c r="AF713" s="6" t="s">
        <v>1625</v>
      </c>
      <c r="AG713" s="6" t="s">
        <v>1747</v>
      </c>
      <c r="AH713" s="18">
        <v>14001</v>
      </c>
      <c r="AI713" s="6" t="s">
        <v>1640</v>
      </c>
      <c r="AJ713" s="6" t="s">
        <v>1641</v>
      </c>
      <c r="AK713" s="18">
        <v>14002</v>
      </c>
      <c r="AL713" s="6" t="s">
        <v>1640</v>
      </c>
      <c r="AM713" s="6" t="s">
        <v>1804</v>
      </c>
      <c r="AN713" s="18">
        <v>14003</v>
      </c>
      <c r="AO713" s="6" t="s">
        <v>1640</v>
      </c>
      <c r="AP713" s="6" t="s">
        <v>1696</v>
      </c>
      <c r="AQ713" s="18">
        <v>14004</v>
      </c>
      <c r="AR713" s="6" t="s">
        <v>1640</v>
      </c>
      <c r="AS713" s="6" t="s">
        <v>1805</v>
      </c>
      <c r="AT713" s="18">
        <v>14099</v>
      </c>
      <c r="AU713" s="6" t="s">
        <v>1640</v>
      </c>
      <c r="AV713" s="6" t="s">
        <v>28</v>
      </c>
      <c r="AW713" s="6"/>
      <c r="AZ713" s="6"/>
      <c r="BC713" s="6"/>
    </row>
    <row r="714" spans="1:64">
      <c r="A714" s="8">
        <v>300001521</v>
      </c>
      <c r="B714" s="9">
        <v>1057</v>
      </c>
      <c r="C714" s="10" t="s">
        <v>2491</v>
      </c>
      <c r="D714" s="9" t="s">
        <v>2492</v>
      </c>
      <c r="E714" s="10" t="s">
        <v>2493</v>
      </c>
      <c r="F714" s="19" t="s">
        <v>35</v>
      </c>
      <c r="G714" s="18">
        <v>15001</v>
      </c>
      <c r="H714" s="6" t="s">
        <v>1610</v>
      </c>
      <c r="I714" s="6" t="s">
        <v>1688</v>
      </c>
      <c r="J714" s="18">
        <v>15002</v>
      </c>
      <c r="K714" s="6" t="s">
        <v>1610</v>
      </c>
      <c r="L714" s="6" t="s">
        <v>1602</v>
      </c>
      <c r="M714" s="18">
        <v>15003</v>
      </c>
      <c r="N714" s="6" t="s">
        <v>1610</v>
      </c>
      <c r="O714" s="6" t="s">
        <v>1611</v>
      </c>
      <c r="P714" s="18">
        <v>15004</v>
      </c>
      <c r="Q714" s="6" t="s">
        <v>1610</v>
      </c>
      <c r="R714" s="6" t="s">
        <v>1652</v>
      </c>
      <c r="S714" s="18">
        <v>15005</v>
      </c>
      <c r="T714" s="6" t="s">
        <v>1610</v>
      </c>
      <c r="U714" s="6" t="s">
        <v>1626</v>
      </c>
      <c r="V714" s="18">
        <v>15006</v>
      </c>
      <c r="W714" s="6" t="s">
        <v>1610</v>
      </c>
      <c r="X714" s="6" t="s">
        <v>1671</v>
      </c>
      <c r="Y714" s="18">
        <v>15011</v>
      </c>
      <c r="Z714" s="6" t="s">
        <v>1610</v>
      </c>
      <c r="AA714" s="6" t="s">
        <v>1720</v>
      </c>
      <c r="AB714" s="6"/>
      <c r="AE714" s="6"/>
      <c r="AH714" s="6"/>
    </row>
    <row r="715" spans="1:64">
      <c r="A715" s="8">
        <v>300002897</v>
      </c>
      <c r="B715" s="9">
        <v>1059</v>
      </c>
      <c r="C715" s="10" t="s">
        <v>1338</v>
      </c>
      <c r="D715" s="9" t="s">
        <v>1339</v>
      </c>
      <c r="E715" s="10" t="s">
        <v>1340</v>
      </c>
      <c r="F715" s="19" t="s">
        <v>39</v>
      </c>
      <c r="G715" s="18">
        <v>1001</v>
      </c>
      <c r="H715" s="6" t="s">
        <v>1615</v>
      </c>
      <c r="I715" s="6" t="s">
        <v>1688</v>
      </c>
      <c r="J715" s="18">
        <v>1004</v>
      </c>
      <c r="K715" s="6" t="s">
        <v>1615</v>
      </c>
      <c r="L715" s="6" t="s">
        <v>1617</v>
      </c>
      <c r="M715" s="18">
        <v>2007</v>
      </c>
      <c r="N715" s="6" t="s">
        <v>1602</v>
      </c>
      <c r="O715" s="6" t="s">
        <v>1608</v>
      </c>
      <c r="P715" s="18">
        <v>14001</v>
      </c>
      <c r="Q715" s="6" t="s">
        <v>1640</v>
      </c>
      <c r="R715" s="6" t="s">
        <v>1641</v>
      </c>
      <c r="S715" s="18">
        <v>14002</v>
      </c>
      <c r="T715" s="6" t="s">
        <v>1640</v>
      </c>
      <c r="U715" s="6" t="s">
        <v>1804</v>
      </c>
      <c r="V715" s="6"/>
      <c r="Y715" s="6"/>
      <c r="AB715" s="6"/>
    </row>
    <row r="716" spans="1:64">
      <c r="A716" s="8">
        <v>300000633</v>
      </c>
      <c r="B716" s="9">
        <v>1061</v>
      </c>
      <c r="C716" s="10" t="s">
        <v>1341</v>
      </c>
      <c r="D716" s="9" t="s">
        <v>1342</v>
      </c>
      <c r="E716" s="10" t="s">
        <v>1343</v>
      </c>
      <c r="F716" s="19" t="s">
        <v>83</v>
      </c>
      <c r="G716" s="18">
        <v>1001</v>
      </c>
      <c r="H716" s="6" t="s">
        <v>1615</v>
      </c>
      <c r="I716" s="6" t="s">
        <v>1688</v>
      </c>
      <c r="J716" s="18">
        <v>1002</v>
      </c>
      <c r="K716" s="6" t="s">
        <v>1615</v>
      </c>
      <c r="L716" s="6" t="s">
        <v>1616</v>
      </c>
      <c r="M716" s="18">
        <v>1004</v>
      </c>
      <c r="N716" s="6" t="s">
        <v>1615</v>
      </c>
      <c r="O716" s="6" t="s">
        <v>1617</v>
      </c>
      <c r="P716" s="18">
        <v>2002</v>
      </c>
      <c r="Q716" s="6" t="s">
        <v>1602</v>
      </c>
      <c r="R716" s="6" t="s">
        <v>1604</v>
      </c>
      <c r="S716" s="18">
        <v>2005</v>
      </c>
      <c r="T716" s="6" t="s">
        <v>1602</v>
      </c>
      <c r="U716" s="6" t="s">
        <v>1606</v>
      </c>
      <c r="V716" s="18">
        <v>2006</v>
      </c>
      <c r="W716" s="6" t="s">
        <v>1602</v>
      </c>
      <c r="X716" s="6" t="s">
        <v>1607</v>
      </c>
      <c r="Y716" s="18">
        <v>2007</v>
      </c>
      <c r="Z716" s="6" t="s">
        <v>1602</v>
      </c>
      <c r="AA716" s="6" t="s">
        <v>1608</v>
      </c>
      <c r="AB716" s="18">
        <v>2008</v>
      </c>
      <c r="AC716" s="6" t="s">
        <v>1602</v>
      </c>
      <c r="AD716" s="6" t="s">
        <v>1609</v>
      </c>
      <c r="AE716" s="18">
        <v>4099</v>
      </c>
      <c r="AF716" s="6" t="s">
        <v>1626</v>
      </c>
      <c r="AG716" s="6" t="s">
        <v>28</v>
      </c>
      <c r="AH716" s="18">
        <v>15001</v>
      </c>
      <c r="AI716" s="6" t="s">
        <v>1610</v>
      </c>
      <c r="AJ716" s="6" t="s">
        <v>1688</v>
      </c>
      <c r="AK716" s="18">
        <v>15002</v>
      </c>
      <c r="AL716" s="6" t="s">
        <v>1610</v>
      </c>
      <c r="AM716" s="6" t="s">
        <v>1602</v>
      </c>
      <c r="AN716" s="18">
        <v>15003</v>
      </c>
      <c r="AO716" s="6" t="s">
        <v>1610</v>
      </c>
      <c r="AP716" s="6" t="s">
        <v>1611</v>
      </c>
      <c r="AQ716" s="6"/>
      <c r="AT716" s="6"/>
      <c r="AW716" s="6"/>
    </row>
    <row r="717" spans="1:64">
      <c r="A717" s="8">
        <v>300000901</v>
      </c>
      <c r="B717" s="9">
        <v>1063</v>
      </c>
      <c r="C717" s="10" t="s">
        <v>2494</v>
      </c>
      <c r="D717" s="9" t="s">
        <v>2495</v>
      </c>
      <c r="E717" s="10" t="s">
        <v>2496</v>
      </c>
      <c r="F717" s="19" t="s">
        <v>35</v>
      </c>
      <c r="G717" s="18">
        <v>13099</v>
      </c>
      <c r="H717" s="6" t="s">
        <v>1631</v>
      </c>
      <c r="I717" s="6" t="s">
        <v>28</v>
      </c>
      <c r="J717" s="6"/>
      <c r="M717" s="6"/>
      <c r="P717" s="6"/>
      <c r="S717" s="6"/>
      <c r="V717" s="6"/>
      <c r="Y717" s="6"/>
      <c r="AE717" s="6"/>
      <c r="AH717" s="6"/>
      <c r="AK717" s="6"/>
    </row>
    <row r="718" spans="1:64">
      <c r="A718" s="8">
        <v>300001485</v>
      </c>
      <c r="B718" s="9">
        <v>1065</v>
      </c>
      <c r="C718" s="10" t="s">
        <v>1344</v>
      </c>
      <c r="D718" s="9" t="s">
        <v>1345</v>
      </c>
      <c r="E718" s="10" t="s">
        <v>1346</v>
      </c>
      <c r="F718" s="19" t="s">
        <v>39</v>
      </c>
      <c r="G718" s="18">
        <v>2008</v>
      </c>
      <c r="H718" s="6" t="s">
        <v>1602</v>
      </c>
      <c r="I718" s="6" t="s">
        <v>1609</v>
      </c>
      <c r="J718" s="18">
        <v>7001</v>
      </c>
      <c r="K718" s="6" t="s">
        <v>1620</v>
      </c>
      <c r="L718" s="6" t="s">
        <v>1621</v>
      </c>
      <c r="M718" s="18">
        <v>14001</v>
      </c>
      <c r="N718" s="6" t="s">
        <v>1640</v>
      </c>
      <c r="O718" s="6" t="s">
        <v>1641</v>
      </c>
      <c r="P718" s="18">
        <v>14002</v>
      </c>
      <c r="Q718" s="6" t="s">
        <v>1640</v>
      </c>
      <c r="R718" s="6" t="s">
        <v>1804</v>
      </c>
      <c r="S718" s="18">
        <v>14003</v>
      </c>
      <c r="T718" s="6" t="s">
        <v>1640</v>
      </c>
      <c r="U718" s="6" t="s">
        <v>1696</v>
      </c>
      <c r="V718" s="18">
        <v>14004</v>
      </c>
      <c r="W718" s="6" t="s">
        <v>1640</v>
      </c>
      <c r="X718" s="6" t="s">
        <v>1805</v>
      </c>
      <c r="Y718" s="18">
        <v>14099</v>
      </c>
      <c r="Z718" s="6" t="s">
        <v>1640</v>
      </c>
      <c r="AA718" s="6" t="s">
        <v>28</v>
      </c>
      <c r="AB718" s="18">
        <v>15003</v>
      </c>
      <c r="AC718" s="6" t="s">
        <v>1610</v>
      </c>
      <c r="AD718" s="6" t="s">
        <v>1611</v>
      </c>
      <c r="AE718" s="6"/>
      <c r="AH718" s="6"/>
      <c r="AK718" s="6"/>
    </row>
    <row r="719" spans="1:64">
      <c r="A719" s="8">
        <v>300002338</v>
      </c>
      <c r="B719" s="9">
        <v>1067</v>
      </c>
      <c r="C719" s="10" t="s">
        <v>1347</v>
      </c>
      <c r="D719" s="9" t="s">
        <v>1348</v>
      </c>
      <c r="E719" s="10" t="s">
        <v>1349</v>
      </c>
      <c r="F719" s="19" t="s">
        <v>27</v>
      </c>
      <c r="G719" s="18">
        <v>1099</v>
      </c>
      <c r="H719" s="6" t="s">
        <v>1615</v>
      </c>
      <c r="I719" s="6" t="s">
        <v>28</v>
      </c>
      <c r="J719" s="18">
        <v>6002</v>
      </c>
      <c r="K719" s="6" t="s">
        <v>1656</v>
      </c>
      <c r="L719" s="6" t="s">
        <v>1658</v>
      </c>
      <c r="M719" s="18">
        <v>8006</v>
      </c>
      <c r="N719" s="6" t="s">
        <v>1625</v>
      </c>
      <c r="O719" s="6" t="s">
        <v>1751</v>
      </c>
      <c r="P719" s="18">
        <v>11004</v>
      </c>
      <c r="Q719" s="6" t="s">
        <v>1630</v>
      </c>
      <c r="R719" s="6" t="s">
        <v>1692</v>
      </c>
      <c r="S719" s="6"/>
      <c r="V719" s="6"/>
      <c r="Y719" s="6"/>
    </row>
    <row r="720" spans="1:64">
      <c r="A720" s="8">
        <v>300002482</v>
      </c>
      <c r="B720" s="9">
        <v>1069</v>
      </c>
      <c r="C720" s="10" t="s">
        <v>2497</v>
      </c>
      <c r="D720" s="9" t="s">
        <v>2498</v>
      </c>
      <c r="E720" s="10" t="s">
        <v>2499</v>
      </c>
      <c r="F720" s="19" t="s">
        <v>27</v>
      </c>
      <c r="G720" s="18">
        <v>3004</v>
      </c>
      <c r="H720" s="6" t="s">
        <v>1652</v>
      </c>
      <c r="I720" s="6" t="s">
        <v>1653</v>
      </c>
      <c r="J720" s="18">
        <v>10004</v>
      </c>
      <c r="K720" s="6" t="s">
        <v>1660</v>
      </c>
      <c r="L720" s="6" t="s">
        <v>1661</v>
      </c>
      <c r="M720" s="6"/>
      <c r="P720" s="6"/>
      <c r="S720" s="6"/>
      <c r="AB720" s="6"/>
      <c r="AE720" s="6"/>
      <c r="AH720" s="6"/>
    </row>
    <row r="721" spans="1:43">
      <c r="A721" s="8">
        <v>300002156</v>
      </c>
      <c r="B721" s="9">
        <v>1070</v>
      </c>
      <c r="C721" s="10" t="s">
        <v>2500</v>
      </c>
      <c r="D721" s="9" t="s">
        <v>2501</v>
      </c>
      <c r="E721" s="10" t="s">
        <v>2502</v>
      </c>
      <c r="F721" s="19" t="s">
        <v>39</v>
      </c>
      <c r="G721" s="18">
        <v>15011</v>
      </c>
      <c r="H721" s="6" t="s">
        <v>1610</v>
      </c>
      <c r="I721" s="6" t="s">
        <v>1720</v>
      </c>
      <c r="J721" s="6"/>
      <c r="M721" s="6"/>
      <c r="P721" s="6"/>
      <c r="S721" s="6"/>
      <c r="V721" s="6"/>
      <c r="Y721" s="6"/>
      <c r="AB721" s="6"/>
    </row>
    <row r="722" spans="1:43">
      <c r="A722" s="8">
        <v>300002723</v>
      </c>
      <c r="B722" s="9">
        <v>1071</v>
      </c>
      <c r="C722" s="10" t="s">
        <v>1350</v>
      </c>
      <c r="D722" s="9" t="s">
        <v>1351</v>
      </c>
      <c r="E722" s="10" t="s">
        <v>1352</v>
      </c>
      <c r="F722" s="19" t="s">
        <v>39</v>
      </c>
      <c r="G722" s="18">
        <v>99003</v>
      </c>
      <c r="H722" s="6" t="s">
        <v>28</v>
      </c>
      <c r="I722" s="6" t="s">
        <v>1643</v>
      </c>
      <c r="J722" s="6"/>
      <c r="M722" s="6"/>
      <c r="P722" s="6"/>
    </row>
    <row r="723" spans="1:43">
      <c r="A723" s="8">
        <v>300002808</v>
      </c>
      <c r="B723" s="9">
        <v>1072</v>
      </c>
      <c r="C723" s="10" t="s">
        <v>1353</v>
      </c>
      <c r="D723" s="9" t="s">
        <v>1354</v>
      </c>
      <c r="E723" s="10" t="s">
        <v>1355</v>
      </c>
      <c r="F723" s="19" t="s">
        <v>27</v>
      </c>
      <c r="G723" s="18">
        <v>4099</v>
      </c>
      <c r="H723" s="6" t="s">
        <v>1626</v>
      </c>
      <c r="I723" s="6" t="s">
        <v>28</v>
      </c>
      <c r="J723" s="6"/>
      <c r="M723" s="6"/>
      <c r="P723" s="6"/>
      <c r="S723" s="6"/>
      <c r="V723" s="6"/>
      <c r="Y723" s="6"/>
      <c r="AE723" s="6"/>
      <c r="AH723" s="6"/>
      <c r="AK723" s="6"/>
    </row>
    <row r="724" spans="1:43">
      <c r="A724" s="8">
        <v>300002339</v>
      </c>
      <c r="B724" s="9">
        <v>1073</v>
      </c>
      <c r="C724" s="10" t="s">
        <v>1356</v>
      </c>
      <c r="D724" s="9" t="s">
        <v>1357</v>
      </c>
      <c r="E724" s="10" t="s">
        <v>1358</v>
      </c>
      <c r="F724" s="19" t="s">
        <v>27</v>
      </c>
      <c r="G724" s="18">
        <v>4008</v>
      </c>
      <c r="H724" s="6" t="s">
        <v>1626</v>
      </c>
      <c r="I724" s="6" t="s">
        <v>1890</v>
      </c>
      <c r="J724" s="6"/>
      <c r="M724" s="6"/>
      <c r="P724" s="6"/>
      <c r="AK724" s="6"/>
      <c r="AN724" s="6"/>
      <c r="AQ724" s="6"/>
    </row>
    <row r="725" spans="1:43">
      <c r="A725" s="8">
        <v>300001810</v>
      </c>
      <c r="B725" s="9">
        <v>1075</v>
      </c>
      <c r="C725" s="10" t="s">
        <v>2503</v>
      </c>
      <c r="D725" s="9" t="s">
        <v>2504</v>
      </c>
      <c r="E725" s="10" t="s">
        <v>2505</v>
      </c>
      <c r="F725" s="19" t="s">
        <v>27</v>
      </c>
      <c r="G725" s="18">
        <v>13001</v>
      </c>
      <c r="H725" s="6" t="s">
        <v>1631</v>
      </c>
      <c r="I725" s="6" t="s">
        <v>1707</v>
      </c>
      <c r="J725" s="18">
        <v>13004</v>
      </c>
      <c r="K725" s="6" t="s">
        <v>1631</v>
      </c>
      <c r="L725" s="6" t="s">
        <v>1633</v>
      </c>
      <c r="M725" s="6"/>
      <c r="P725" s="6"/>
      <c r="S725" s="6"/>
      <c r="V725" s="6"/>
      <c r="Y725" s="6"/>
      <c r="AB725" s="6"/>
      <c r="AE725" s="6"/>
      <c r="AH725" s="6"/>
    </row>
    <row r="726" spans="1:43">
      <c r="A726" s="8">
        <v>300001781</v>
      </c>
      <c r="B726" s="9">
        <v>1076</v>
      </c>
      <c r="C726" s="10" t="s">
        <v>2506</v>
      </c>
      <c r="D726" s="9" t="s">
        <v>2507</v>
      </c>
      <c r="E726" s="10" t="s">
        <v>2508</v>
      </c>
      <c r="F726" s="19" t="s">
        <v>27</v>
      </c>
      <c r="G726" s="18">
        <v>1002</v>
      </c>
      <c r="H726" s="6" t="s">
        <v>1615</v>
      </c>
      <c r="I726" s="6" t="s">
        <v>1616</v>
      </c>
      <c r="J726" s="18">
        <v>1099</v>
      </c>
      <c r="K726" s="6" t="s">
        <v>1615</v>
      </c>
      <c r="L726" s="6" t="s">
        <v>28</v>
      </c>
      <c r="M726" s="18">
        <v>7006</v>
      </c>
      <c r="N726" s="6" t="s">
        <v>1620</v>
      </c>
      <c r="O726" s="6" t="s">
        <v>1624</v>
      </c>
      <c r="P726" s="18">
        <v>8004</v>
      </c>
      <c r="Q726" s="6" t="s">
        <v>1625</v>
      </c>
      <c r="R726" s="6" t="s">
        <v>1682</v>
      </c>
      <c r="S726" s="18">
        <v>8006</v>
      </c>
      <c r="T726" s="6" t="s">
        <v>1625</v>
      </c>
      <c r="U726" s="6" t="s">
        <v>1751</v>
      </c>
      <c r="V726" s="18">
        <v>8007</v>
      </c>
      <c r="W726" s="6" t="s">
        <v>1625</v>
      </c>
      <c r="X726" s="6" t="s">
        <v>1639</v>
      </c>
      <c r="Y726" s="18">
        <v>8099</v>
      </c>
      <c r="Z726" s="6" t="s">
        <v>1625</v>
      </c>
      <c r="AA726" s="6" t="s">
        <v>28</v>
      </c>
      <c r="AB726" s="18">
        <v>13004</v>
      </c>
      <c r="AC726" s="6" t="s">
        <v>1631</v>
      </c>
      <c r="AD726" s="6" t="s">
        <v>1633</v>
      </c>
      <c r="AE726" s="6"/>
      <c r="AH726" s="6"/>
      <c r="AK726" s="6"/>
    </row>
    <row r="727" spans="1:43">
      <c r="A727" s="8">
        <v>300001979</v>
      </c>
      <c r="B727" s="9">
        <v>1078</v>
      </c>
      <c r="C727" s="10" t="s">
        <v>1359</v>
      </c>
      <c r="D727" s="9" t="s">
        <v>1360</v>
      </c>
      <c r="E727" s="10" t="s">
        <v>1361</v>
      </c>
      <c r="F727" s="19" t="s">
        <v>27</v>
      </c>
      <c r="G727" s="18">
        <v>8003</v>
      </c>
      <c r="H727" s="6" t="s">
        <v>1625</v>
      </c>
      <c r="I727" s="6" t="s">
        <v>1745</v>
      </c>
      <c r="J727" s="18">
        <v>8004</v>
      </c>
      <c r="K727" s="6" t="s">
        <v>1625</v>
      </c>
      <c r="L727" s="6" t="s">
        <v>1682</v>
      </c>
      <c r="M727" s="6"/>
      <c r="P727" s="6"/>
      <c r="S727" s="6"/>
    </row>
    <row r="728" spans="1:43">
      <c r="A728" s="8">
        <v>300001716</v>
      </c>
      <c r="B728" s="9">
        <v>1079</v>
      </c>
      <c r="C728" s="10" t="s">
        <v>2509</v>
      </c>
      <c r="D728" s="9" t="s">
        <v>2510</v>
      </c>
      <c r="E728" s="10" t="s">
        <v>2511</v>
      </c>
      <c r="F728" s="19" t="s">
        <v>27</v>
      </c>
      <c r="G728" s="18">
        <v>10001</v>
      </c>
      <c r="H728" s="6" t="s">
        <v>1660</v>
      </c>
      <c r="I728" s="6" t="s">
        <v>1803</v>
      </c>
      <c r="J728" s="18">
        <v>10005</v>
      </c>
      <c r="K728" s="6" t="s">
        <v>1660</v>
      </c>
      <c r="L728" s="6" t="s">
        <v>1679</v>
      </c>
      <c r="M728" s="6"/>
      <c r="P728" s="6"/>
      <c r="S728" s="6"/>
    </row>
    <row r="729" spans="1:43">
      <c r="A729" s="8">
        <v>300001710</v>
      </c>
      <c r="B729" s="9">
        <v>1081</v>
      </c>
      <c r="C729" s="10" t="s">
        <v>2512</v>
      </c>
      <c r="D729" s="9" t="s">
        <v>1362</v>
      </c>
      <c r="E729" s="10" t="s">
        <v>2513</v>
      </c>
      <c r="F729" s="19" t="s">
        <v>35</v>
      </c>
      <c r="G729" s="18">
        <v>2099</v>
      </c>
      <c r="H729" s="6" t="s">
        <v>1602</v>
      </c>
      <c r="I729" s="6" t="s">
        <v>28</v>
      </c>
      <c r="J729" s="18">
        <v>8002</v>
      </c>
      <c r="K729" s="6" t="s">
        <v>1625</v>
      </c>
      <c r="L729" s="6" t="s">
        <v>1638</v>
      </c>
      <c r="M729" s="18">
        <v>8004</v>
      </c>
      <c r="N729" s="6" t="s">
        <v>1625</v>
      </c>
      <c r="O729" s="6" t="s">
        <v>1682</v>
      </c>
      <c r="P729" s="18">
        <v>8006</v>
      </c>
      <c r="Q729" s="6" t="s">
        <v>1625</v>
      </c>
      <c r="R729" s="6" t="s">
        <v>1751</v>
      </c>
      <c r="S729" s="18">
        <v>14001</v>
      </c>
      <c r="T729" s="6" t="s">
        <v>1640</v>
      </c>
      <c r="U729" s="6" t="s">
        <v>1641</v>
      </c>
      <c r="V729" s="18">
        <v>14002</v>
      </c>
      <c r="W729" s="6" t="s">
        <v>1640</v>
      </c>
      <c r="X729" s="6" t="s">
        <v>1804</v>
      </c>
      <c r="Y729" s="6"/>
      <c r="AB729" s="6"/>
      <c r="AE729" s="6"/>
    </row>
    <row r="730" spans="1:43">
      <c r="A730" s="8">
        <v>300002096</v>
      </c>
      <c r="B730" s="9">
        <v>1081</v>
      </c>
      <c r="C730" s="10" t="s">
        <v>2512</v>
      </c>
      <c r="D730" s="9" t="s">
        <v>1362</v>
      </c>
      <c r="E730" s="10" t="s">
        <v>2514</v>
      </c>
      <c r="F730" s="19" t="s">
        <v>35</v>
      </c>
      <c r="G730" s="18">
        <v>2099</v>
      </c>
      <c r="H730" s="6" t="s">
        <v>1602</v>
      </c>
      <c r="I730" s="6" t="s">
        <v>28</v>
      </c>
      <c r="J730" s="18">
        <v>8002</v>
      </c>
      <c r="K730" s="6" t="s">
        <v>1625</v>
      </c>
      <c r="L730" s="6" t="s">
        <v>1638</v>
      </c>
      <c r="M730" s="18">
        <v>8004</v>
      </c>
      <c r="N730" s="6" t="s">
        <v>1625</v>
      </c>
      <c r="O730" s="6" t="s">
        <v>1682</v>
      </c>
      <c r="P730" s="18">
        <v>8006</v>
      </c>
      <c r="Q730" s="6" t="s">
        <v>1625</v>
      </c>
      <c r="R730" s="6" t="s">
        <v>1751</v>
      </c>
      <c r="S730" s="18">
        <v>14001</v>
      </c>
      <c r="T730" s="6" t="s">
        <v>1640</v>
      </c>
      <c r="U730" s="6" t="s">
        <v>1641</v>
      </c>
      <c r="V730" s="18">
        <v>14002</v>
      </c>
      <c r="W730" s="6" t="s">
        <v>1640</v>
      </c>
      <c r="X730" s="6" t="s">
        <v>1804</v>
      </c>
      <c r="Y730" s="6"/>
      <c r="AB730" s="6"/>
      <c r="AE730" s="6"/>
    </row>
    <row r="731" spans="1:43">
      <c r="A731" s="8">
        <v>300001255</v>
      </c>
      <c r="B731" s="9">
        <v>1082</v>
      </c>
      <c r="C731" s="10" t="s">
        <v>1363</v>
      </c>
      <c r="D731" s="9" t="s">
        <v>1364</v>
      </c>
      <c r="E731" s="10" t="s">
        <v>1365</v>
      </c>
      <c r="F731" s="19" t="s">
        <v>27</v>
      </c>
      <c r="G731" s="18">
        <v>2001</v>
      </c>
      <c r="H731" s="6" t="s">
        <v>1602</v>
      </c>
      <c r="I731" s="6" t="s">
        <v>1603</v>
      </c>
      <c r="J731" s="18">
        <v>4004</v>
      </c>
      <c r="K731" s="6" t="s">
        <v>1626</v>
      </c>
      <c r="L731" s="6" t="s">
        <v>1628</v>
      </c>
      <c r="M731" s="18">
        <v>4005</v>
      </c>
      <c r="N731" s="6" t="s">
        <v>1626</v>
      </c>
      <c r="O731" s="6" t="s">
        <v>1644</v>
      </c>
      <c r="P731" s="6"/>
      <c r="S731" s="6"/>
      <c r="V731" s="6"/>
    </row>
    <row r="732" spans="1:43">
      <c r="A732" s="8">
        <v>300002315</v>
      </c>
      <c r="B732" s="9">
        <v>1084</v>
      </c>
      <c r="C732" s="10" t="s">
        <v>2515</v>
      </c>
      <c r="D732" s="9" t="s">
        <v>2516</v>
      </c>
      <c r="E732" s="10" t="s">
        <v>2517</v>
      </c>
      <c r="F732" s="19" t="s">
        <v>83</v>
      </c>
      <c r="G732" s="18">
        <v>7001</v>
      </c>
      <c r="H732" s="6" t="s">
        <v>1620</v>
      </c>
      <c r="I732" s="6" t="s">
        <v>1621</v>
      </c>
      <c r="J732" s="18">
        <v>7006</v>
      </c>
      <c r="K732" s="6" t="s">
        <v>1620</v>
      </c>
      <c r="L732" s="6" t="s">
        <v>1624</v>
      </c>
      <c r="M732" s="6"/>
      <c r="P732" s="6"/>
      <c r="S732" s="6"/>
      <c r="AE732" s="6"/>
      <c r="AH732" s="6"/>
      <c r="AK732" s="6"/>
    </row>
    <row r="733" spans="1:43">
      <c r="A733" s="8">
        <v>300002613</v>
      </c>
      <c r="B733" s="9">
        <v>1085</v>
      </c>
      <c r="C733" s="10" t="s">
        <v>1366</v>
      </c>
      <c r="D733" s="9" t="s">
        <v>1367</v>
      </c>
      <c r="E733" s="10" t="s">
        <v>1368</v>
      </c>
      <c r="F733" s="19" t="s">
        <v>39</v>
      </c>
      <c r="G733" s="18">
        <v>3001</v>
      </c>
      <c r="H733" s="6" t="s">
        <v>1652</v>
      </c>
      <c r="I733" s="6" t="s">
        <v>1699</v>
      </c>
      <c r="J733" s="18">
        <v>10001</v>
      </c>
      <c r="K733" s="6" t="s">
        <v>1660</v>
      </c>
      <c r="L733" s="6" t="s">
        <v>1803</v>
      </c>
      <c r="M733" s="18">
        <v>15004</v>
      </c>
      <c r="N733" s="6" t="s">
        <v>1610</v>
      </c>
      <c r="O733" s="6" t="s">
        <v>1652</v>
      </c>
      <c r="P733" s="6"/>
      <c r="S733" s="6"/>
      <c r="V733" s="6"/>
      <c r="Y733" s="6"/>
    </row>
    <row r="734" spans="1:43">
      <c r="A734" s="8">
        <v>300002898</v>
      </c>
      <c r="B734" s="9">
        <v>1086</v>
      </c>
      <c r="C734" s="10" t="s">
        <v>1369</v>
      </c>
      <c r="D734" s="9" t="s">
        <v>1370</v>
      </c>
      <c r="E734" s="10" t="s">
        <v>1371</v>
      </c>
      <c r="F734" s="19" t="s">
        <v>27</v>
      </c>
      <c r="G734" s="18">
        <v>14001</v>
      </c>
      <c r="H734" s="6" t="s">
        <v>1640</v>
      </c>
      <c r="I734" s="6" t="s">
        <v>1641</v>
      </c>
      <c r="J734" s="18">
        <v>14003</v>
      </c>
      <c r="K734" s="6" t="s">
        <v>1640</v>
      </c>
      <c r="L734" s="6" t="s">
        <v>1696</v>
      </c>
      <c r="M734" s="6"/>
      <c r="P734" s="6"/>
      <c r="S734" s="6"/>
      <c r="V734" s="6"/>
      <c r="Y734" s="6"/>
    </row>
    <row r="735" spans="1:43">
      <c r="A735" s="8">
        <v>300002036</v>
      </c>
      <c r="B735" s="9">
        <v>1087</v>
      </c>
      <c r="C735" s="10" t="s">
        <v>2518</v>
      </c>
      <c r="D735" s="9" t="s">
        <v>2519</v>
      </c>
      <c r="E735" s="10" t="s">
        <v>2520</v>
      </c>
      <c r="F735" s="19" t="s">
        <v>83</v>
      </c>
      <c r="G735" s="18">
        <v>8008</v>
      </c>
      <c r="H735" s="6" t="s">
        <v>1625</v>
      </c>
      <c r="I735" s="6" t="s">
        <v>1693</v>
      </c>
      <c r="J735" s="18">
        <v>10003</v>
      </c>
      <c r="K735" s="6" t="s">
        <v>1660</v>
      </c>
      <c r="L735" s="6" t="s">
        <v>1694</v>
      </c>
      <c r="M735" s="18">
        <v>11006</v>
      </c>
      <c r="N735" s="6" t="s">
        <v>1630</v>
      </c>
      <c r="O735" s="6" t="s">
        <v>1672</v>
      </c>
      <c r="P735" s="6"/>
      <c r="S735" s="6"/>
      <c r="V735" s="6"/>
    </row>
    <row r="736" spans="1:43">
      <c r="A736" s="8">
        <v>300000705</v>
      </c>
      <c r="B736" s="9">
        <v>1089</v>
      </c>
      <c r="C736" s="10" t="s">
        <v>2521</v>
      </c>
      <c r="D736" s="9" t="s">
        <v>2522</v>
      </c>
      <c r="E736" s="10" t="s">
        <v>2523</v>
      </c>
      <c r="F736" s="19" t="s">
        <v>27</v>
      </c>
      <c r="G736" s="18">
        <v>4004</v>
      </c>
      <c r="H736" s="6" t="s">
        <v>1626</v>
      </c>
      <c r="I736" s="6" t="s">
        <v>1628</v>
      </c>
      <c r="J736" s="18">
        <v>4005</v>
      </c>
      <c r="K736" s="6" t="s">
        <v>1626</v>
      </c>
      <c r="L736" s="6" t="s">
        <v>1644</v>
      </c>
      <c r="M736" s="18">
        <v>4006</v>
      </c>
      <c r="N736" s="6" t="s">
        <v>1626</v>
      </c>
      <c r="O736" s="6" t="s">
        <v>1629</v>
      </c>
      <c r="P736" s="18">
        <v>4008</v>
      </c>
      <c r="Q736" s="6" t="s">
        <v>1626</v>
      </c>
      <c r="R736" s="6" t="s">
        <v>1890</v>
      </c>
      <c r="S736" s="18">
        <v>4099</v>
      </c>
      <c r="T736" s="6" t="s">
        <v>1626</v>
      </c>
      <c r="U736" s="6" t="s">
        <v>28</v>
      </c>
      <c r="V736" s="18">
        <v>8006</v>
      </c>
      <c r="W736" s="6" t="s">
        <v>1625</v>
      </c>
      <c r="X736" s="6" t="s">
        <v>1751</v>
      </c>
      <c r="Y736" s="18">
        <v>8007</v>
      </c>
      <c r="Z736" s="6" t="s">
        <v>1625</v>
      </c>
      <c r="AA736" s="6" t="s">
        <v>1639</v>
      </c>
      <c r="AB736" s="18">
        <v>10005</v>
      </c>
      <c r="AC736" s="6" t="s">
        <v>1660</v>
      </c>
      <c r="AD736" s="6" t="s">
        <v>1679</v>
      </c>
      <c r="AE736" s="18">
        <v>99099</v>
      </c>
      <c r="AF736" s="6" t="s">
        <v>28</v>
      </c>
      <c r="AG736" s="6" t="s">
        <v>28</v>
      </c>
      <c r="AH736" s="6"/>
      <c r="AK736" s="6"/>
      <c r="AN736" s="6"/>
    </row>
    <row r="737" spans="1:49">
      <c r="A737" s="8">
        <v>300001809</v>
      </c>
      <c r="B737" s="9">
        <v>1090</v>
      </c>
      <c r="C737" s="10" t="s">
        <v>2524</v>
      </c>
      <c r="D737" s="9" t="s">
        <v>2525</v>
      </c>
      <c r="E737" s="10" t="s">
        <v>2526</v>
      </c>
      <c r="F737" s="19" t="s">
        <v>39</v>
      </c>
      <c r="G737" s="18">
        <v>1001</v>
      </c>
      <c r="H737" s="6" t="s">
        <v>1615</v>
      </c>
      <c r="I737" s="6" t="s">
        <v>1688</v>
      </c>
      <c r="J737" s="18">
        <v>2001</v>
      </c>
      <c r="K737" s="6" t="s">
        <v>1602</v>
      </c>
      <c r="L737" s="6" t="s">
        <v>1603</v>
      </c>
      <c r="M737" s="6"/>
      <c r="P737" s="6"/>
      <c r="S737" s="6"/>
    </row>
    <row r="738" spans="1:49">
      <c r="A738" s="8">
        <v>300002742</v>
      </c>
      <c r="B738" s="9">
        <v>1091</v>
      </c>
      <c r="C738" s="10" t="s">
        <v>1372</v>
      </c>
      <c r="D738" s="9" t="s">
        <v>2527</v>
      </c>
      <c r="E738" s="10" t="s">
        <v>1373</v>
      </c>
      <c r="F738" s="19" t="s">
        <v>39</v>
      </c>
      <c r="G738" s="18">
        <v>10099</v>
      </c>
      <c r="H738" s="6" t="s">
        <v>1660</v>
      </c>
      <c r="I738" s="6" t="s">
        <v>28</v>
      </c>
      <c r="J738" s="6"/>
      <c r="M738" s="6"/>
      <c r="P738" s="6"/>
    </row>
    <row r="739" spans="1:49">
      <c r="A739" s="8">
        <v>300001959</v>
      </c>
      <c r="B739" s="9">
        <v>1092</v>
      </c>
      <c r="C739" s="10" t="s">
        <v>1374</v>
      </c>
      <c r="D739" s="9" t="s">
        <v>1375</v>
      </c>
      <c r="E739" s="10" t="s">
        <v>1376</v>
      </c>
      <c r="F739" s="19" t="s">
        <v>27</v>
      </c>
      <c r="G739" s="18">
        <v>11001</v>
      </c>
      <c r="H739" s="6" t="s">
        <v>1630</v>
      </c>
      <c r="I739" s="6" t="s">
        <v>1662</v>
      </c>
      <c r="J739" s="18">
        <v>11002</v>
      </c>
      <c r="K739" s="6" t="s">
        <v>1630</v>
      </c>
      <c r="L739" s="6" t="s">
        <v>1663</v>
      </c>
      <c r="M739" s="18">
        <v>11003</v>
      </c>
      <c r="N739" s="6" t="s">
        <v>1630</v>
      </c>
      <c r="O739" s="6" t="s">
        <v>1664</v>
      </c>
      <c r="P739" s="18">
        <v>11006</v>
      </c>
      <c r="Q739" s="6" t="s">
        <v>1630</v>
      </c>
      <c r="R739" s="6" t="s">
        <v>1672</v>
      </c>
      <c r="S739" s="18">
        <v>11099</v>
      </c>
      <c r="T739" s="6" t="s">
        <v>1630</v>
      </c>
      <c r="U739" s="6" t="s">
        <v>28</v>
      </c>
      <c r="V739" s="6"/>
      <c r="Y739" s="6"/>
      <c r="AB739" s="6"/>
      <c r="AH739" s="6"/>
      <c r="AK739" s="6"/>
      <c r="AN739" s="6"/>
    </row>
    <row r="740" spans="1:49">
      <c r="A740" s="8">
        <v>300001750</v>
      </c>
      <c r="B740" s="9">
        <v>1097</v>
      </c>
      <c r="C740" s="10" t="s">
        <v>2528</v>
      </c>
      <c r="D740" s="9" t="s">
        <v>824</v>
      </c>
      <c r="E740" s="10" t="s">
        <v>2529</v>
      </c>
      <c r="F740" s="19" t="s">
        <v>35</v>
      </c>
      <c r="G740" s="18">
        <v>4002</v>
      </c>
      <c r="H740" s="6" t="s">
        <v>1626</v>
      </c>
      <c r="I740" s="6" t="s">
        <v>1655</v>
      </c>
      <c r="J740" s="18">
        <v>8007</v>
      </c>
      <c r="K740" s="6" t="s">
        <v>1625</v>
      </c>
      <c r="L740" s="6" t="s">
        <v>1639</v>
      </c>
      <c r="M740" s="18">
        <v>8008</v>
      </c>
      <c r="N740" s="6" t="s">
        <v>1625</v>
      </c>
      <c r="O740" s="6" t="s">
        <v>1693</v>
      </c>
      <c r="P740" s="18">
        <v>10003</v>
      </c>
      <c r="Q740" s="6" t="s">
        <v>1660</v>
      </c>
      <c r="R740" s="6" t="s">
        <v>1694</v>
      </c>
      <c r="S740" s="18">
        <v>11099</v>
      </c>
      <c r="T740" s="6" t="s">
        <v>1630</v>
      </c>
      <c r="U740" s="6" t="s">
        <v>28</v>
      </c>
      <c r="V740" s="18">
        <v>12001</v>
      </c>
      <c r="W740" s="6" t="s">
        <v>1669</v>
      </c>
      <c r="X740" s="6" t="s">
        <v>1768</v>
      </c>
      <c r="Y740" s="18">
        <v>13001</v>
      </c>
      <c r="Z740" s="6" t="s">
        <v>1631</v>
      </c>
      <c r="AA740" s="6" t="s">
        <v>1707</v>
      </c>
      <c r="AB740" s="6"/>
      <c r="AE740" s="6"/>
      <c r="AH740" s="6"/>
    </row>
    <row r="741" spans="1:49">
      <c r="A741" s="8">
        <v>300001650</v>
      </c>
      <c r="B741" s="9">
        <v>1099</v>
      </c>
      <c r="C741" s="10" t="s">
        <v>1377</v>
      </c>
      <c r="D741" s="9" t="s">
        <v>1378</v>
      </c>
      <c r="E741" s="10" t="s">
        <v>1379</v>
      </c>
      <c r="F741" s="19" t="s">
        <v>39</v>
      </c>
      <c r="G741" s="18">
        <v>2008</v>
      </c>
      <c r="H741" s="6" t="s">
        <v>1602</v>
      </c>
      <c r="I741" s="6" t="s">
        <v>1609</v>
      </c>
      <c r="J741" s="6"/>
      <c r="M741" s="6"/>
      <c r="P741" s="6"/>
    </row>
    <row r="742" spans="1:49">
      <c r="A742" s="8">
        <v>300000849</v>
      </c>
      <c r="B742" s="9">
        <v>1100</v>
      </c>
      <c r="C742" s="10" t="s">
        <v>2530</v>
      </c>
      <c r="D742" s="9" t="s">
        <v>2531</v>
      </c>
      <c r="E742" s="10" t="s">
        <v>2532</v>
      </c>
      <c r="F742" s="19" t="s">
        <v>27</v>
      </c>
      <c r="G742" s="18">
        <v>14001</v>
      </c>
      <c r="H742" s="6" t="s">
        <v>1640</v>
      </c>
      <c r="I742" s="6" t="s">
        <v>1641</v>
      </c>
      <c r="J742" s="6"/>
      <c r="M742" s="6"/>
      <c r="P742" s="6"/>
      <c r="AH742" s="6"/>
      <c r="AK742" s="6"/>
      <c r="AN742" s="6"/>
    </row>
    <row r="743" spans="1:49">
      <c r="A743" s="8">
        <v>300002586</v>
      </c>
      <c r="B743" s="9">
        <v>1101</v>
      </c>
      <c r="C743" s="10" t="s">
        <v>2533</v>
      </c>
      <c r="D743" s="9" t="s">
        <v>2534</v>
      </c>
      <c r="E743" s="10" t="s">
        <v>2535</v>
      </c>
      <c r="F743" s="19" t="s">
        <v>35</v>
      </c>
      <c r="G743" s="18">
        <v>3001</v>
      </c>
      <c r="H743" s="6" t="s">
        <v>1652</v>
      </c>
      <c r="I743" s="6" t="s">
        <v>1699</v>
      </c>
      <c r="J743" s="6"/>
      <c r="M743" s="6"/>
      <c r="P743" s="6"/>
      <c r="S743" s="6"/>
      <c r="V743" s="6"/>
    </row>
    <row r="744" spans="1:49">
      <c r="A744" s="8">
        <v>300001441</v>
      </c>
      <c r="B744" s="9">
        <v>1103</v>
      </c>
      <c r="C744" s="10" t="s">
        <v>1380</v>
      </c>
      <c r="D744" s="9" t="s">
        <v>1381</v>
      </c>
      <c r="E744" s="10" t="s">
        <v>1382</v>
      </c>
      <c r="F744" s="19" t="s">
        <v>35</v>
      </c>
      <c r="G744" s="18">
        <v>14001</v>
      </c>
      <c r="H744" s="6" t="s">
        <v>1640</v>
      </c>
      <c r="I744" s="6" t="s">
        <v>1641</v>
      </c>
      <c r="J744" s="18">
        <v>14002</v>
      </c>
      <c r="K744" s="6" t="s">
        <v>1640</v>
      </c>
      <c r="L744" s="6" t="s">
        <v>1804</v>
      </c>
      <c r="M744" s="18">
        <v>14003</v>
      </c>
      <c r="N744" s="6" t="s">
        <v>1640</v>
      </c>
      <c r="O744" s="6" t="s">
        <v>1696</v>
      </c>
      <c r="P744" s="6"/>
      <c r="S744" s="6"/>
      <c r="V744" s="6"/>
    </row>
    <row r="745" spans="1:49">
      <c r="A745" s="8">
        <v>300002370</v>
      </c>
      <c r="B745" s="9">
        <v>1104</v>
      </c>
      <c r="C745" s="10" t="s">
        <v>1383</v>
      </c>
      <c r="D745" s="9" t="s">
        <v>1384</v>
      </c>
      <c r="E745" s="10" t="s">
        <v>1385</v>
      </c>
      <c r="F745" s="19" t="s">
        <v>39</v>
      </c>
      <c r="G745" s="18">
        <v>99099</v>
      </c>
      <c r="H745" s="6" t="s">
        <v>28</v>
      </c>
      <c r="I745" s="6" t="s">
        <v>28</v>
      </c>
      <c r="J745" s="6"/>
      <c r="M745" s="6"/>
      <c r="P745" s="6"/>
      <c r="S745" s="6"/>
    </row>
    <row r="746" spans="1:49">
      <c r="A746" s="8">
        <v>300000254</v>
      </c>
      <c r="B746" s="9">
        <v>1107</v>
      </c>
      <c r="C746" s="10" t="s">
        <v>1386</v>
      </c>
      <c r="D746" s="9" t="s">
        <v>1387</v>
      </c>
      <c r="E746" s="10" t="s">
        <v>1388</v>
      </c>
      <c r="F746" s="19" t="s">
        <v>27</v>
      </c>
      <c r="G746" s="18">
        <v>6099</v>
      </c>
      <c r="H746" s="6" t="s">
        <v>1656</v>
      </c>
      <c r="I746" s="6" t="s">
        <v>28</v>
      </c>
      <c r="J746" s="18">
        <v>8003</v>
      </c>
      <c r="K746" s="6" t="s">
        <v>1625</v>
      </c>
      <c r="L746" s="6" t="s">
        <v>1745</v>
      </c>
      <c r="M746" s="18">
        <v>11001</v>
      </c>
      <c r="N746" s="6" t="s">
        <v>1630</v>
      </c>
      <c r="O746" s="6" t="s">
        <v>1662</v>
      </c>
      <c r="P746" s="18">
        <v>11099</v>
      </c>
      <c r="Q746" s="6" t="s">
        <v>1630</v>
      </c>
      <c r="R746" s="6" t="s">
        <v>28</v>
      </c>
      <c r="S746" s="18">
        <v>14001</v>
      </c>
      <c r="T746" s="6" t="s">
        <v>1640</v>
      </c>
      <c r="U746" s="6" t="s">
        <v>1641</v>
      </c>
      <c r="V746" s="6"/>
      <c r="Y746" s="6"/>
      <c r="AB746" s="6"/>
      <c r="AK746" s="6"/>
      <c r="AN746" s="6"/>
      <c r="AQ746" s="6"/>
    </row>
    <row r="747" spans="1:49">
      <c r="A747" s="8">
        <v>300001332</v>
      </c>
      <c r="B747" s="9">
        <v>1108</v>
      </c>
      <c r="C747" s="10" t="s">
        <v>1389</v>
      </c>
      <c r="D747" s="9" t="s">
        <v>2536</v>
      </c>
      <c r="E747" s="10" t="s">
        <v>1390</v>
      </c>
      <c r="F747" s="19" t="s">
        <v>35</v>
      </c>
      <c r="G747" s="18">
        <v>1001</v>
      </c>
      <c r="H747" s="6" t="s">
        <v>1615</v>
      </c>
      <c r="I747" s="6" t="s">
        <v>1688</v>
      </c>
      <c r="J747" s="18">
        <v>1002</v>
      </c>
      <c r="K747" s="6" t="s">
        <v>1615</v>
      </c>
      <c r="L747" s="6" t="s">
        <v>1616</v>
      </c>
      <c r="M747" s="18">
        <v>1004</v>
      </c>
      <c r="N747" s="6" t="s">
        <v>1615</v>
      </c>
      <c r="O747" s="6" t="s">
        <v>1617</v>
      </c>
      <c r="P747" s="18">
        <v>2007</v>
      </c>
      <c r="Q747" s="6" t="s">
        <v>1602</v>
      </c>
      <c r="R747" s="6" t="s">
        <v>1608</v>
      </c>
      <c r="S747" s="18">
        <v>2008</v>
      </c>
      <c r="T747" s="6" t="s">
        <v>1602</v>
      </c>
      <c r="U747" s="6" t="s">
        <v>1609</v>
      </c>
      <c r="V747" s="18">
        <v>15001</v>
      </c>
      <c r="W747" s="6" t="s">
        <v>1610</v>
      </c>
      <c r="X747" s="6" t="s">
        <v>1688</v>
      </c>
      <c r="Y747" s="6"/>
      <c r="AB747" s="6"/>
      <c r="AE747" s="6"/>
      <c r="AQ747" s="6"/>
      <c r="AT747" s="6"/>
      <c r="AW747" s="6"/>
    </row>
    <row r="748" spans="1:49">
      <c r="A748" s="8">
        <v>300001269</v>
      </c>
      <c r="B748" s="9">
        <v>1109</v>
      </c>
      <c r="C748" s="10" t="s">
        <v>1391</v>
      </c>
      <c r="D748" s="9" t="s">
        <v>1392</v>
      </c>
      <c r="E748" s="10" t="s">
        <v>1393</v>
      </c>
      <c r="F748" s="19" t="s">
        <v>27</v>
      </c>
      <c r="G748" s="18">
        <v>1001</v>
      </c>
      <c r="H748" s="6" t="s">
        <v>1615</v>
      </c>
      <c r="I748" s="6" t="s">
        <v>1688</v>
      </c>
      <c r="J748" s="18">
        <v>1002</v>
      </c>
      <c r="K748" s="6" t="s">
        <v>1615</v>
      </c>
      <c r="L748" s="6" t="s">
        <v>1616</v>
      </c>
      <c r="M748" s="18">
        <v>1004</v>
      </c>
      <c r="N748" s="6" t="s">
        <v>1615</v>
      </c>
      <c r="O748" s="6" t="s">
        <v>1617</v>
      </c>
      <c r="P748" s="18">
        <v>4099</v>
      </c>
      <c r="Q748" s="6" t="s">
        <v>1626</v>
      </c>
      <c r="R748" s="6" t="s">
        <v>28</v>
      </c>
      <c r="S748" s="18">
        <v>14001</v>
      </c>
      <c r="T748" s="6" t="s">
        <v>1640</v>
      </c>
      <c r="U748" s="6" t="s">
        <v>1641</v>
      </c>
      <c r="V748" s="18">
        <v>14004</v>
      </c>
      <c r="W748" s="6" t="s">
        <v>1640</v>
      </c>
      <c r="X748" s="6" t="s">
        <v>1805</v>
      </c>
      <c r="Y748" s="18">
        <v>15001</v>
      </c>
      <c r="Z748" s="6" t="s">
        <v>1610</v>
      </c>
      <c r="AA748" s="6" t="s">
        <v>1688</v>
      </c>
      <c r="AB748" s="18">
        <v>15002</v>
      </c>
      <c r="AC748" s="6" t="s">
        <v>1610</v>
      </c>
      <c r="AD748" s="6" t="s">
        <v>1602</v>
      </c>
      <c r="AE748" s="18">
        <v>15003</v>
      </c>
      <c r="AF748" s="6" t="s">
        <v>1610</v>
      </c>
      <c r="AG748" s="6" t="s">
        <v>1611</v>
      </c>
      <c r="AH748" s="18">
        <v>15099</v>
      </c>
      <c r="AI748" s="6" t="s">
        <v>1610</v>
      </c>
      <c r="AJ748" s="6" t="s">
        <v>28</v>
      </c>
      <c r="AK748" s="6"/>
      <c r="AN748" s="6"/>
      <c r="AQ748" s="6"/>
      <c r="AT748" s="6"/>
      <c r="AW748" s="6"/>
    </row>
    <row r="749" spans="1:49">
      <c r="A749" s="8">
        <v>300002598</v>
      </c>
      <c r="B749" s="9">
        <v>1113</v>
      </c>
      <c r="C749" s="10" t="s">
        <v>1395</v>
      </c>
      <c r="D749" s="9" t="s">
        <v>1396</v>
      </c>
      <c r="E749" s="10" t="s">
        <v>1397</v>
      </c>
      <c r="F749" s="19" t="s">
        <v>39</v>
      </c>
      <c r="G749" s="18">
        <v>1001</v>
      </c>
      <c r="H749" s="6" t="s">
        <v>1615</v>
      </c>
      <c r="I749" s="6" t="s">
        <v>1688</v>
      </c>
      <c r="J749" s="18">
        <v>1004</v>
      </c>
      <c r="K749" s="6" t="s">
        <v>1615</v>
      </c>
      <c r="L749" s="6" t="s">
        <v>1617</v>
      </c>
      <c r="M749" s="18">
        <v>2002</v>
      </c>
      <c r="N749" s="6" t="s">
        <v>1602</v>
      </c>
      <c r="O749" s="6" t="s">
        <v>1604</v>
      </c>
      <c r="P749" s="18">
        <v>2007</v>
      </c>
      <c r="Q749" s="6" t="s">
        <v>1602</v>
      </c>
      <c r="R749" s="6" t="s">
        <v>1608</v>
      </c>
      <c r="S749" s="18">
        <v>15001</v>
      </c>
      <c r="T749" s="6" t="s">
        <v>1610</v>
      </c>
      <c r="U749" s="6" t="s">
        <v>1688</v>
      </c>
      <c r="V749" s="18">
        <v>15002</v>
      </c>
      <c r="W749" s="6" t="s">
        <v>1610</v>
      </c>
      <c r="X749" s="6" t="s">
        <v>1602</v>
      </c>
      <c r="Y749" s="18">
        <v>15003</v>
      </c>
      <c r="Z749" s="6" t="s">
        <v>1610</v>
      </c>
      <c r="AA749" s="6" t="s">
        <v>1611</v>
      </c>
      <c r="AB749" s="18">
        <v>15099</v>
      </c>
      <c r="AC749" s="6" t="s">
        <v>1610</v>
      </c>
      <c r="AD749" s="6" t="s">
        <v>28</v>
      </c>
      <c r="AE749" s="6"/>
      <c r="AH749" s="6"/>
      <c r="AK749" s="6"/>
    </row>
    <row r="750" spans="1:49">
      <c r="A750" s="8">
        <v>300002899</v>
      </c>
      <c r="B750" s="9">
        <v>1114</v>
      </c>
      <c r="C750" s="10" t="s">
        <v>1398</v>
      </c>
      <c r="D750" s="9" t="s">
        <v>1399</v>
      </c>
      <c r="E750" s="10" t="s">
        <v>1400</v>
      </c>
      <c r="F750" s="19" t="s">
        <v>39</v>
      </c>
      <c r="G750" s="18">
        <v>2002</v>
      </c>
      <c r="H750" s="6" t="s">
        <v>1602</v>
      </c>
      <c r="I750" s="6" t="s">
        <v>1604</v>
      </c>
      <c r="J750" s="18">
        <v>4099</v>
      </c>
      <c r="K750" s="6" t="s">
        <v>1626</v>
      </c>
      <c r="L750" s="6" t="s">
        <v>28</v>
      </c>
      <c r="M750" s="18">
        <v>15099</v>
      </c>
      <c r="N750" s="6" t="s">
        <v>1610</v>
      </c>
      <c r="O750" s="6" t="s">
        <v>28</v>
      </c>
      <c r="P750" s="6"/>
      <c r="S750" s="6"/>
      <c r="V750" s="6"/>
    </row>
    <row r="751" spans="1:49">
      <c r="A751" s="8">
        <v>300000340</v>
      </c>
      <c r="B751" s="9">
        <v>1117</v>
      </c>
      <c r="C751" s="10" t="s">
        <v>1401</v>
      </c>
      <c r="D751" s="9" t="s">
        <v>2537</v>
      </c>
      <c r="E751" s="10" t="s">
        <v>1402</v>
      </c>
      <c r="F751" s="19" t="s">
        <v>35</v>
      </c>
      <c r="G751" s="18">
        <v>8007</v>
      </c>
      <c r="H751" s="6" t="s">
        <v>1625</v>
      </c>
      <c r="I751" s="6" t="s">
        <v>1639</v>
      </c>
      <c r="J751" s="18">
        <v>10004</v>
      </c>
      <c r="K751" s="6" t="s">
        <v>1660</v>
      </c>
      <c r="L751" s="6" t="s">
        <v>1661</v>
      </c>
      <c r="M751" s="18">
        <v>11001</v>
      </c>
      <c r="N751" s="6" t="s">
        <v>1630</v>
      </c>
      <c r="O751" s="6" t="s">
        <v>1662</v>
      </c>
      <c r="P751" s="6"/>
      <c r="S751" s="6"/>
      <c r="V751" s="6"/>
      <c r="Y751" s="6"/>
      <c r="AB751" s="6"/>
    </row>
    <row r="752" spans="1:49">
      <c r="A752" s="8">
        <v>300002900</v>
      </c>
      <c r="B752" s="9">
        <v>1118</v>
      </c>
      <c r="C752" s="10" t="s">
        <v>1403</v>
      </c>
      <c r="D752" s="9" t="s">
        <v>1404</v>
      </c>
      <c r="E752" s="10" t="s">
        <v>1405</v>
      </c>
      <c r="F752" s="19" t="s">
        <v>39</v>
      </c>
      <c r="G752" s="18">
        <v>99099</v>
      </c>
      <c r="H752" s="6" t="s">
        <v>28</v>
      </c>
      <c r="I752" s="6" t="s">
        <v>28</v>
      </c>
      <c r="J752" s="6"/>
      <c r="M752" s="6"/>
      <c r="P752" s="6"/>
      <c r="S752" s="6"/>
      <c r="V752" s="6"/>
      <c r="Y752" s="6"/>
    </row>
    <row r="753" spans="1:64">
      <c r="A753" s="8">
        <v>300001483</v>
      </c>
      <c r="B753" s="9">
        <v>1119</v>
      </c>
      <c r="C753" s="10" t="s">
        <v>1406</v>
      </c>
      <c r="D753" s="9" t="s">
        <v>1407</v>
      </c>
      <c r="E753" s="10" t="s">
        <v>1408</v>
      </c>
      <c r="F753" s="19" t="s">
        <v>27</v>
      </c>
      <c r="G753" s="18">
        <v>3004</v>
      </c>
      <c r="H753" s="6" t="s">
        <v>1652</v>
      </c>
      <c r="I753" s="6" t="s">
        <v>1653</v>
      </c>
      <c r="J753" s="18">
        <v>3005</v>
      </c>
      <c r="K753" s="6" t="s">
        <v>1652</v>
      </c>
      <c r="L753" s="6" t="s">
        <v>1726</v>
      </c>
      <c r="M753" s="18">
        <v>3006</v>
      </c>
      <c r="N753" s="6" t="s">
        <v>1652</v>
      </c>
      <c r="O753" s="6" t="s">
        <v>1654</v>
      </c>
      <c r="P753" s="18">
        <v>3099</v>
      </c>
      <c r="Q753" s="6" t="s">
        <v>1652</v>
      </c>
      <c r="R753" s="6" t="s">
        <v>28</v>
      </c>
      <c r="S753" s="6"/>
      <c r="V753" s="6"/>
      <c r="Y753" s="6"/>
      <c r="AH753" s="6"/>
      <c r="AK753" s="6"/>
      <c r="AN753" s="6"/>
    </row>
    <row r="754" spans="1:64">
      <c r="A754" s="8">
        <v>300001803</v>
      </c>
      <c r="B754" s="9">
        <v>1120</v>
      </c>
      <c r="C754" s="10" t="s">
        <v>2538</v>
      </c>
      <c r="D754" s="9" t="s">
        <v>2539</v>
      </c>
      <c r="E754" s="10" t="s">
        <v>2540</v>
      </c>
      <c r="F754" s="19" t="s">
        <v>35</v>
      </c>
      <c r="G754" s="18">
        <v>13005</v>
      </c>
      <c r="H754" s="6" t="s">
        <v>1631</v>
      </c>
      <c r="I754" s="6" t="s">
        <v>1634</v>
      </c>
      <c r="J754" s="18">
        <v>99099</v>
      </c>
      <c r="K754" s="6" t="s">
        <v>28</v>
      </c>
      <c r="L754" s="6" t="s">
        <v>28</v>
      </c>
      <c r="M754" s="6"/>
      <c r="P754" s="6"/>
      <c r="S754" s="6"/>
      <c r="Y754" s="6"/>
      <c r="AB754" s="6"/>
      <c r="AE754" s="6"/>
    </row>
    <row r="755" spans="1:64">
      <c r="A755" s="8">
        <v>300002901</v>
      </c>
      <c r="B755" s="9">
        <v>1123</v>
      </c>
      <c r="C755" s="10" t="s">
        <v>1409</v>
      </c>
      <c r="D755" s="9" t="s">
        <v>1410</v>
      </c>
      <c r="E755" s="10" t="s">
        <v>1411</v>
      </c>
      <c r="F755" s="19" t="s">
        <v>39</v>
      </c>
      <c r="G755" s="18">
        <v>2099</v>
      </c>
      <c r="H755" s="6" t="s">
        <v>1602</v>
      </c>
      <c r="I755" s="6" t="s">
        <v>28</v>
      </c>
      <c r="J755" s="6"/>
      <c r="M755" s="6"/>
      <c r="P755" s="6"/>
      <c r="S755" s="6"/>
    </row>
    <row r="756" spans="1:64">
      <c r="A756" s="8">
        <v>300002902</v>
      </c>
      <c r="B756" s="9">
        <v>1125</v>
      </c>
      <c r="C756" s="10" t="s">
        <v>1412</v>
      </c>
      <c r="D756" s="9" t="s">
        <v>1413</v>
      </c>
      <c r="E756" s="10" t="s">
        <v>1414</v>
      </c>
      <c r="F756" s="19" t="s">
        <v>39</v>
      </c>
      <c r="G756" s="18">
        <v>14001</v>
      </c>
      <c r="H756" s="6" t="s">
        <v>1640</v>
      </c>
      <c r="I756" s="6" t="s">
        <v>1641</v>
      </c>
      <c r="J756" s="6"/>
      <c r="M756" s="6"/>
      <c r="P756" s="6"/>
      <c r="S756" s="6"/>
      <c r="AZ756" s="6"/>
      <c r="BC756" s="6"/>
      <c r="BF756" s="6"/>
    </row>
    <row r="757" spans="1:64">
      <c r="A757" s="8">
        <v>300001464</v>
      </c>
      <c r="B757" s="9">
        <v>1127</v>
      </c>
      <c r="C757" s="10" t="s">
        <v>2541</v>
      </c>
      <c r="D757" s="9" t="s">
        <v>2542</v>
      </c>
      <c r="E757" s="10" t="s">
        <v>2543</v>
      </c>
      <c r="F757" s="19" t="s">
        <v>39</v>
      </c>
      <c r="G757" s="18">
        <v>3004</v>
      </c>
      <c r="H757" s="6" t="s">
        <v>1652</v>
      </c>
      <c r="I757" s="6" t="s">
        <v>1653</v>
      </c>
      <c r="J757" s="18">
        <v>3005</v>
      </c>
      <c r="K757" s="6" t="s">
        <v>1652</v>
      </c>
      <c r="L757" s="6" t="s">
        <v>1726</v>
      </c>
      <c r="M757" s="18">
        <v>3006</v>
      </c>
      <c r="N757" s="6" t="s">
        <v>1652</v>
      </c>
      <c r="O757" s="6" t="s">
        <v>1654</v>
      </c>
      <c r="P757" s="18">
        <v>3099</v>
      </c>
      <c r="Q757" s="6" t="s">
        <v>1652</v>
      </c>
      <c r="R757" s="6" t="s">
        <v>28</v>
      </c>
      <c r="S757" s="18">
        <v>10004</v>
      </c>
      <c r="T757" s="6" t="s">
        <v>1660</v>
      </c>
      <c r="U757" s="6" t="s">
        <v>1661</v>
      </c>
      <c r="V757" s="18">
        <v>10099</v>
      </c>
      <c r="W757" s="6" t="s">
        <v>1660</v>
      </c>
      <c r="X757" s="6" t="s">
        <v>28</v>
      </c>
      <c r="Y757" s="6"/>
      <c r="AB757" s="6"/>
      <c r="AE757" s="6"/>
      <c r="AH757" s="6"/>
    </row>
    <row r="758" spans="1:64">
      <c r="A758" s="8">
        <v>300002497</v>
      </c>
      <c r="B758" s="9">
        <v>1128</v>
      </c>
      <c r="C758" s="10" t="s">
        <v>2544</v>
      </c>
      <c r="D758" s="9" t="s">
        <v>2545</v>
      </c>
      <c r="E758" s="10" t="s">
        <v>2546</v>
      </c>
      <c r="F758" s="19" t="s">
        <v>35</v>
      </c>
      <c r="G758" s="18">
        <v>1001</v>
      </c>
      <c r="H758" s="6" t="s">
        <v>1615</v>
      </c>
      <c r="I758" s="6" t="s">
        <v>1688</v>
      </c>
      <c r="J758" s="18">
        <v>1002</v>
      </c>
      <c r="K758" s="6" t="s">
        <v>1615</v>
      </c>
      <c r="L758" s="6" t="s">
        <v>1616</v>
      </c>
      <c r="M758" s="18">
        <v>2002</v>
      </c>
      <c r="N758" s="6" t="s">
        <v>1602</v>
      </c>
      <c r="O758" s="6" t="s">
        <v>1604</v>
      </c>
      <c r="P758" s="18">
        <v>2003</v>
      </c>
      <c r="Q758" s="6" t="s">
        <v>1602</v>
      </c>
      <c r="R758" s="6" t="s">
        <v>1619</v>
      </c>
      <c r="S758" s="18">
        <v>7001</v>
      </c>
      <c r="T758" s="6" t="s">
        <v>1620</v>
      </c>
      <c r="U758" s="6" t="s">
        <v>1621</v>
      </c>
      <c r="V758" s="18">
        <v>7002</v>
      </c>
      <c r="W758" s="6" t="s">
        <v>1620</v>
      </c>
      <c r="X758" s="6" t="s">
        <v>1622</v>
      </c>
      <c r="Y758" s="18">
        <v>7003</v>
      </c>
      <c r="Z758" s="6" t="s">
        <v>1620</v>
      </c>
      <c r="AA758" s="6" t="s">
        <v>1863</v>
      </c>
      <c r="AB758" s="18">
        <v>7004</v>
      </c>
      <c r="AC758" s="6" t="s">
        <v>1620</v>
      </c>
      <c r="AD758" s="6" t="s">
        <v>1711</v>
      </c>
      <c r="AE758" s="18">
        <v>7005</v>
      </c>
      <c r="AF758" s="6" t="s">
        <v>1620</v>
      </c>
      <c r="AG758" s="6" t="s">
        <v>1623</v>
      </c>
      <c r="AH758" s="6"/>
      <c r="AK758" s="6"/>
      <c r="AN758" s="6"/>
    </row>
    <row r="759" spans="1:64">
      <c r="A759" s="8">
        <v>300002492</v>
      </c>
      <c r="B759" s="9">
        <v>1129</v>
      </c>
      <c r="C759" s="10" t="s">
        <v>1415</v>
      </c>
      <c r="D759" s="9" t="s">
        <v>2547</v>
      </c>
      <c r="E759" s="10" t="s">
        <v>1416</v>
      </c>
      <c r="F759" s="19" t="s">
        <v>39</v>
      </c>
      <c r="G759" s="18">
        <v>3001</v>
      </c>
      <c r="H759" s="6" t="s">
        <v>1652</v>
      </c>
      <c r="I759" s="6" t="s">
        <v>1699</v>
      </c>
      <c r="J759" s="6"/>
      <c r="M759" s="6"/>
      <c r="P759" s="6"/>
      <c r="S759" s="6"/>
      <c r="V759" s="6"/>
      <c r="Y759" s="6"/>
      <c r="AB759" s="6"/>
    </row>
    <row r="760" spans="1:64">
      <c r="A760" s="8">
        <v>300002746</v>
      </c>
      <c r="B760" s="9">
        <v>1130</v>
      </c>
      <c r="C760" s="10" t="s">
        <v>1417</v>
      </c>
      <c r="D760" s="9" t="s">
        <v>1418</v>
      </c>
      <c r="E760" s="10" t="s">
        <v>1419</v>
      </c>
      <c r="F760" s="19" t="s">
        <v>39</v>
      </c>
      <c r="G760" s="18">
        <v>3001</v>
      </c>
      <c r="H760" s="6" t="s">
        <v>1652</v>
      </c>
      <c r="I760" s="6" t="s">
        <v>1699</v>
      </c>
      <c r="J760" s="6"/>
      <c r="M760" s="6"/>
      <c r="P760" s="6"/>
      <c r="S760" s="6"/>
      <c r="V760" s="6"/>
      <c r="Y760" s="6"/>
      <c r="AW760" s="6"/>
      <c r="AZ760" s="6"/>
      <c r="BC760" s="6"/>
    </row>
    <row r="761" spans="1:64">
      <c r="A761" s="8">
        <v>300002584</v>
      </c>
      <c r="B761" s="9">
        <v>1132</v>
      </c>
      <c r="C761" s="10" t="s">
        <v>1420</v>
      </c>
      <c r="D761" s="9" t="s">
        <v>1421</v>
      </c>
      <c r="E761" s="10" t="s">
        <v>1422</v>
      </c>
      <c r="F761" s="19" t="s">
        <v>83</v>
      </c>
      <c r="G761" s="18">
        <v>1001</v>
      </c>
      <c r="H761" s="6" t="s">
        <v>1615</v>
      </c>
      <c r="I761" s="6" t="s">
        <v>1688</v>
      </c>
      <c r="J761" s="18">
        <v>2002</v>
      </c>
      <c r="K761" s="6" t="s">
        <v>1602</v>
      </c>
      <c r="L761" s="6" t="s">
        <v>1604</v>
      </c>
      <c r="M761" s="18">
        <v>2003</v>
      </c>
      <c r="N761" s="6" t="s">
        <v>1602</v>
      </c>
      <c r="O761" s="6" t="s">
        <v>1619</v>
      </c>
      <c r="P761" s="18">
        <v>2007</v>
      </c>
      <c r="Q761" s="6" t="s">
        <v>1602</v>
      </c>
      <c r="R761" s="6" t="s">
        <v>1608</v>
      </c>
      <c r="S761" s="18">
        <v>4005</v>
      </c>
      <c r="T761" s="6" t="s">
        <v>1626</v>
      </c>
      <c r="U761" s="6" t="s">
        <v>1644</v>
      </c>
      <c r="V761" s="18">
        <v>15001</v>
      </c>
      <c r="W761" s="6" t="s">
        <v>1610</v>
      </c>
      <c r="X761" s="6" t="s">
        <v>1688</v>
      </c>
      <c r="Y761" s="18">
        <v>15002</v>
      </c>
      <c r="Z761" s="6" t="s">
        <v>1610</v>
      </c>
      <c r="AA761" s="6" t="s">
        <v>1602</v>
      </c>
      <c r="AB761" s="18">
        <v>15003</v>
      </c>
      <c r="AC761" s="6" t="s">
        <v>1610</v>
      </c>
      <c r="AD761" s="6" t="s">
        <v>1611</v>
      </c>
      <c r="AE761" s="6"/>
      <c r="AH761" s="6"/>
      <c r="AK761" s="6"/>
      <c r="AN761" s="6"/>
      <c r="AQ761" s="6"/>
      <c r="AT761" s="6"/>
    </row>
    <row r="762" spans="1:64">
      <c r="A762" s="8">
        <v>300002408</v>
      </c>
      <c r="B762" s="9">
        <v>1133</v>
      </c>
      <c r="C762" s="10" t="s">
        <v>1423</v>
      </c>
      <c r="D762" s="9" t="s">
        <v>1424</v>
      </c>
      <c r="E762" s="10" t="s">
        <v>1425</v>
      </c>
      <c r="F762" s="19" t="s">
        <v>83</v>
      </c>
      <c r="G762" s="18">
        <v>2002</v>
      </c>
      <c r="H762" s="6" t="s">
        <v>1602</v>
      </c>
      <c r="I762" s="6" t="s">
        <v>1604</v>
      </c>
      <c r="J762" s="18">
        <v>2003</v>
      </c>
      <c r="K762" s="6" t="s">
        <v>1602</v>
      </c>
      <c r="L762" s="6" t="s">
        <v>1619</v>
      </c>
      <c r="M762" s="18">
        <v>2004</v>
      </c>
      <c r="N762" s="6" t="s">
        <v>1602</v>
      </c>
      <c r="O762" s="6" t="s">
        <v>1605</v>
      </c>
      <c r="P762" s="18">
        <v>2005</v>
      </c>
      <c r="Q762" s="6" t="s">
        <v>1602</v>
      </c>
      <c r="R762" s="6" t="s">
        <v>1606</v>
      </c>
      <c r="S762" s="18">
        <v>2006</v>
      </c>
      <c r="T762" s="6" t="s">
        <v>1602</v>
      </c>
      <c r="U762" s="6" t="s">
        <v>1607</v>
      </c>
      <c r="V762" s="18">
        <v>2007</v>
      </c>
      <c r="W762" s="6" t="s">
        <v>1602</v>
      </c>
      <c r="X762" s="6" t="s">
        <v>1608</v>
      </c>
      <c r="Y762" s="18">
        <v>2099</v>
      </c>
      <c r="Z762" s="6" t="s">
        <v>1602</v>
      </c>
      <c r="AA762" s="6" t="s">
        <v>28</v>
      </c>
      <c r="AB762" s="18">
        <v>15002</v>
      </c>
      <c r="AC762" s="6" t="s">
        <v>1610</v>
      </c>
      <c r="AD762" s="6" t="s">
        <v>1602</v>
      </c>
      <c r="AE762" s="18">
        <v>15007</v>
      </c>
      <c r="AF762" s="6" t="s">
        <v>1610</v>
      </c>
      <c r="AG762" s="6" t="s">
        <v>1755</v>
      </c>
      <c r="AH762" s="18">
        <v>15099</v>
      </c>
      <c r="AI762" s="6" t="s">
        <v>1610</v>
      </c>
      <c r="AJ762" s="6" t="s">
        <v>28</v>
      </c>
      <c r="AK762" s="6"/>
      <c r="AN762" s="6"/>
      <c r="AQ762" s="6"/>
      <c r="BI762" s="6"/>
      <c r="BL762" s="6"/>
    </row>
    <row r="763" spans="1:64">
      <c r="A763" s="8">
        <v>300002903</v>
      </c>
      <c r="B763" s="9">
        <v>1134</v>
      </c>
      <c r="C763" s="10" t="s">
        <v>1426</v>
      </c>
      <c r="D763" s="9" t="s">
        <v>1427</v>
      </c>
      <c r="E763" s="10" t="s">
        <v>1428</v>
      </c>
      <c r="F763" s="19" t="s">
        <v>83</v>
      </c>
      <c r="G763" s="18">
        <v>4099</v>
      </c>
      <c r="H763" s="6" t="s">
        <v>1626</v>
      </c>
      <c r="I763" s="6" t="s">
        <v>28</v>
      </c>
      <c r="J763" s="6"/>
      <c r="M763" s="6"/>
      <c r="P763" s="6"/>
      <c r="AT763" s="6"/>
      <c r="AW763" s="6"/>
      <c r="AZ763" s="6"/>
    </row>
    <row r="764" spans="1:64">
      <c r="A764" s="8">
        <v>300002167</v>
      </c>
      <c r="B764" s="9">
        <v>1135</v>
      </c>
      <c r="C764" s="10" t="s">
        <v>1429</v>
      </c>
      <c r="D764" s="9" t="s">
        <v>1430</v>
      </c>
      <c r="E764" s="10" t="s">
        <v>1431</v>
      </c>
      <c r="F764" s="19" t="s">
        <v>27</v>
      </c>
      <c r="G764" s="18">
        <v>11001</v>
      </c>
      <c r="H764" s="6" t="s">
        <v>1630</v>
      </c>
      <c r="I764" s="6" t="s">
        <v>1662</v>
      </c>
      <c r="J764" s="6"/>
      <c r="M764" s="6"/>
      <c r="P764" s="6"/>
      <c r="S764" s="6"/>
      <c r="V764" s="6"/>
    </row>
    <row r="765" spans="1:64">
      <c r="A765" s="8">
        <v>300001617</v>
      </c>
      <c r="B765" s="9">
        <v>1136</v>
      </c>
      <c r="C765" s="10" t="s">
        <v>1432</v>
      </c>
      <c r="D765" s="9" t="s">
        <v>1433</v>
      </c>
      <c r="E765" s="10" t="s">
        <v>1434</v>
      </c>
      <c r="F765" s="19" t="s">
        <v>27</v>
      </c>
      <c r="G765" s="18">
        <v>1001</v>
      </c>
      <c r="H765" s="6" t="s">
        <v>1615</v>
      </c>
      <c r="I765" s="6" t="s">
        <v>1688</v>
      </c>
      <c r="J765" s="18">
        <v>1002</v>
      </c>
      <c r="K765" s="6" t="s">
        <v>1615</v>
      </c>
      <c r="L765" s="6" t="s">
        <v>1616</v>
      </c>
      <c r="M765" s="18">
        <v>2001</v>
      </c>
      <c r="N765" s="6" t="s">
        <v>1602</v>
      </c>
      <c r="O765" s="6" t="s">
        <v>1603</v>
      </c>
      <c r="P765" s="18">
        <v>3001</v>
      </c>
      <c r="Q765" s="6" t="s">
        <v>1652</v>
      </c>
      <c r="R765" s="6" t="s">
        <v>1699</v>
      </c>
      <c r="S765" s="18">
        <v>3004</v>
      </c>
      <c r="T765" s="6" t="s">
        <v>1652</v>
      </c>
      <c r="U765" s="6" t="s">
        <v>1653</v>
      </c>
      <c r="V765" s="18">
        <v>6003</v>
      </c>
      <c r="W765" s="6" t="s">
        <v>1656</v>
      </c>
      <c r="X765" s="6" t="s">
        <v>1659</v>
      </c>
      <c r="Y765" s="18">
        <v>7001</v>
      </c>
      <c r="Z765" s="6" t="s">
        <v>1620</v>
      </c>
      <c r="AA765" s="6" t="s">
        <v>1621</v>
      </c>
      <c r="AB765" s="18">
        <v>7002</v>
      </c>
      <c r="AC765" s="6" t="s">
        <v>1620</v>
      </c>
      <c r="AD765" s="6" t="s">
        <v>1622</v>
      </c>
      <c r="AE765" s="18">
        <v>7003</v>
      </c>
      <c r="AF765" s="6" t="s">
        <v>1620</v>
      </c>
      <c r="AG765" s="6" t="s">
        <v>1863</v>
      </c>
      <c r="AH765" s="18">
        <v>7004</v>
      </c>
      <c r="AI765" s="6" t="s">
        <v>1620</v>
      </c>
      <c r="AJ765" s="6" t="s">
        <v>1711</v>
      </c>
      <c r="AK765" s="18">
        <v>7005</v>
      </c>
      <c r="AL765" s="6" t="s">
        <v>1620</v>
      </c>
      <c r="AM765" s="6" t="s">
        <v>1623</v>
      </c>
      <c r="AN765" s="6"/>
      <c r="AQ765" s="6"/>
      <c r="AT765" s="6"/>
    </row>
    <row r="766" spans="1:64">
      <c r="A766" s="8">
        <v>300002793</v>
      </c>
      <c r="B766" s="9">
        <v>1139</v>
      </c>
      <c r="C766" s="10" t="s">
        <v>1435</v>
      </c>
      <c r="D766" s="9" t="s">
        <v>1436</v>
      </c>
      <c r="E766" s="10" t="s">
        <v>1437</v>
      </c>
      <c r="F766" s="19" t="s">
        <v>39</v>
      </c>
      <c r="G766" s="18">
        <v>3006</v>
      </c>
      <c r="H766" s="6" t="s">
        <v>1652</v>
      </c>
      <c r="I766" s="6" t="s">
        <v>1654</v>
      </c>
      <c r="J766" s="18">
        <v>99099</v>
      </c>
      <c r="K766" s="6" t="s">
        <v>28</v>
      </c>
      <c r="L766" s="6" t="s">
        <v>28</v>
      </c>
      <c r="M766" s="6"/>
      <c r="P766" s="6"/>
      <c r="S766" s="6"/>
    </row>
    <row r="767" spans="1:64">
      <c r="A767" s="8">
        <v>300001735</v>
      </c>
      <c r="B767" s="9">
        <v>1140</v>
      </c>
      <c r="C767" s="10" t="s">
        <v>1438</v>
      </c>
      <c r="D767" s="9" t="s">
        <v>1439</v>
      </c>
      <c r="E767" s="10" t="s">
        <v>1440</v>
      </c>
      <c r="F767" s="19" t="s">
        <v>27</v>
      </c>
      <c r="G767" s="18">
        <v>2001</v>
      </c>
      <c r="H767" s="6" t="s">
        <v>1602</v>
      </c>
      <c r="I767" s="6" t="s">
        <v>1603</v>
      </c>
      <c r="J767" s="18">
        <v>2002</v>
      </c>
      <c r="K767" s="6" t="s">
        <v>1602</v>
      </c>
      <c r="L767" s="6" t="s">
        <v>1604</v>
      </c>
      <c r="M767" s="18">
        <v>2003</v>
      </c>
      <c r="N767" s="6" t="s">
        <v>1602</v>
      </c>
      <c r="O767" s="6" t="s">
        <v>1619</v>
      </c>
      <c r="P767" s="18">
        <v>2004</v>
      </c>
      <c r="Q767" s="6" t="s">
        <v>1602</v>
      </c>
      <c r="R767" s="6" t="s">
        <v>1605</v>
      </c>
      <c r="S767" s="18">
        <v>2007</v>
      </c>
      <c r="T767" s="6" t="s">
        <v>1602</v>
      </c>
      <c r="U767" s="6" t="s">
        <v>1608</v>
      </c>
      <c r="V767" s="18">
        <v>2008</v>
      </c>
      <c r="W767" s="6" t="s">
        <v>1602</v>
      </c>
      <c r="X767" s="6" t="s">
        <v>1609</v>
      </c>
      <c r="Y767" s="18">
        <v>2099</v>
      </c>
      <c r="Z767" s="6" t="s">
        <v>1602</v>
      </c>
      <c r="AA767" s="6" t="s">
        <v>28</v>
      </c>
      <c r="AB767" s="18">
        <v>4005</v>
      </c>
      <c r="AC767" s="6" t="s">
        <v>1626</v>
      </c>
      <c r="AD767" s="6" t="s">
        <v>1644</v>
      </c>
      <c r="AE767" s="6"/>
      <c r="AH767" s="6"/>
      <c r="AK767" s="6"/>
    </row>
    <row r="768" spans="1:64">
      <c r="A768" s="8">
        <v>300001814</v>
      </c>
      <c r="B768" s="9">
        <v>1141</v>
      </c>
      <c r="C768" s="10" t="s">
        <v>2548</v>
      </c>
      <c r="D768" s="9" t="s">
        <v>2549</v>
      </c>
      <c r="E768" s="10" t="s">
        <v>2550</v>
      </c>
      <c r="F768" s="19" t="s">
        <v>39</v>
      </c>
      <c r="G768" s="18">
        <v>7001</v>
      </c>
      <c r="H768" s="6" t="s">
        <v>1620</v>
      </c>
      <c r="I768" s="6" t="s">
        <v>1621</v>
      </c>
      <c r="J768" s="18">
        <v>7003</v>
      </c>
      <c r="K768" s="6" t="s">
        <v>1620</v>
      </c>
      <c r="L768" s="6" t="s">
        <v>1863</v>
      </c>
      <c r="M768" s="18">
        <v>7004</v>
      </c>
      <c r="N768" s="6" t="s">
        <v>1620</v>
      </c>
      <c r="O768" s="6" t="s">
        <v>1711</v>
      </c>
      <c r="P768" s="18">
        <v>7005</v>
      </c>
      <c r="Q768" s="6" t="s">
        <v>1620</v>
      </c>
      <c r="R768" s="6" t="s">
        <v>1623</v>
      </c>
      <c r="S768" s="18">
        <v>7006</v>
      </c>
      <c r="T768" s="6" t="s">
        <v>1620</v>
      </c>
      <c r="U768" s="6" t="s">
        <v>1624</v>
      </c>
      <c r="V768" s="18">
        <v>7099</v>
      </c>
      <c r="W768" s="6" t="s">
        <v>1620</v>
      </c>
      <c r="X768" s="6" t="s">
        <v>28</v>
      </c>
      <c r="Y768" s="6"/>
      <c r="AB768" s="6"/>
      <c r="AE768" s="6"/>
      <c r="AH768" s="6"/>
      <c r="AT768" s="6"/>
      <c r="AW768" s="6"/>
      <c r="AZ768" s="6"/>
    </row>
    <row r="769" spans="1:64">
      <c r="A769" s="8">
        <v>300001758</v>
      </c>
      <c r="B769" s="9">
        <v>1144</v>
      </c>
      <c r="C769" s="10" t="s">
        <v>2551</v>
      </c>
      <c r="D769" s="9" t="s">
        <v>2552</v>
      </c>
      <c r="E769" s="10" t="s">
        <v>2553</v>
      </c>
      <c r="F769" s="19" t="s">
        <v>83</v>
      </c>
      <c r="G769" s="18">
        <v>13099</v>
      </c>
      <c r="H769" s="6" t="s">
        <v>1631</v>
      </c>
      <c r="I769" s="6" t="s">
        <v>28</v>
      </c>
      <c r="J769" s="6"/>
      <c r="M769" s="6"/>
      <c r="P769" s="6"/>
      <c r="S769" s="6"/>
      <c r="V769" s="6"/>
      <c r="Y769" s="6"/>
      <c r="AB769" s="6"/>
    </row>
    <row r="770" spans="1:64">
      <c r="A770" s="8">
        <v>300002648</v>
      </c>
      <c r="B770" s="9">
        <v>1146</v>
      </c>
      <c r="C770" s="10" t="s">
        <v>2554</v>
      </c>
      <c r="D770" s="9" t="s">
        <v>2555</v>
      </c>
      <c r="E770" s="10" t="s">
        <v>2556</v>
      </c>
      <c r="F770" s="19" t="s">
        <v>35</v>
      </c>
      <c r="G770" s="18">
        <v>99003</v>
      </c>
      <c r="H770" s="6" t="s">
        <v>28</v>
      </c>
      <c r="I770" s="6" t="s">
        <v>1643</v>
      </c>
      <c r="J770" s="6"/>
      <c r="M770" s="6"/>
      <c r="P770" s="6"/>
      <c r="AZ770" s="6"/>
      <c r="BC770" s="6"/>
      <c r="BF770" s="6"/>
    </row>
    <row r="771" spans="1:64">
      <c r="A771" s="8">
        <v>300001273</v>
      </c>
      <c r="B771" s="9">
        <v>1147</v>
      </c>
      <c r="C771" s="10" t="s">
        <v>1441</v>
      </c>
      <c r="D771" s="9" t="s">
        <v>1442</v>
      </c>
      <c r="E771" s="10" t="s">
        <v>1443</v>
      </c>
      <c r="F771" s="19" t="s">
        <v>39</v>
      </c>
      <c r="G771" s="18">
        <v>7001</v>
      </c>
      <c r="H771" s="6" t="s">
        <v>1620</v>
      </c>
      <c r="I771" s="6" t="s">
        <v>1621</v>
      </c>
      <c r="J771" s="18">
        <v>14001</v>
      </c>
      <c r="K771" s="6" t="s">
        <v>1640</v>
      </c>
      <c r="L771" s="6" t="s">
        <v>1641</v>
      </c>
      <c r="M771" s="6"/>
      <c r="P771" s="6"/>
      <c r="S771" s="6"/>
      <c r="V771" s="6"/>
      <c r="Y771" s="6"/>
      <c r="AB771" s="6"/>
      <c r="AE771" s="6"/>
    </row>
    <row r="772" spans="1:64">
      <c r="A772" s="8">
        <v>300002739</v>
      </c>
      <c r="B772" s="9">
        <v>1148</v>
      </c>
      <c r="C772" s="10" t="s">
        <v>1444</v>
      </c>
      <c r="D772" s="9" t="s">
        <v>1445</v>
      </c>
      <c r="E772" s="10" t="s">
        <v>1446</v>
      </c>
      <c r="F772" s="19" t="s">
        <v>27</v>
      </c>
      <c r="G772" s="18">
        <v>5008</v>
      </c>
      <c r="H772" s="6" t="s">
        <v>1671</v>
      </c>
      <c r="I772" s="6" t="s">
        <v>1864</v>
      </c>
      <c r="J772" s="6"/>
      <c r="M772" s="6"/>
      <c r="P772" s="6"/>
      <c r="S772" s="6"/>
    </row>
    <row r="773" spans="1:64">
      <c r="A773" s="8">
        <v>300001473</v>
      </c>
      <c r="B773" s="9">
        <v>1149</v>
      </c>
      <c r="C773" s="10" t="s">
        <v>2557</v>
      </c>
      <c r="D773" s="9" t="s">
        <v>2558</v>
      </c>
      <c r="E773" s="10" t="s">
        <v>2559</v>
      </c>
      <c r="F773" s="19" t="s">
        <v>35</v>
      </c>
      <c r="G773" s="18">
        <v>3004</v>
      </c>
      <c r="H773" s="6" t="s">
        <v>1652</v>
      </c>
      <c r="I773" s="6" t="s">
        <v>1653</v>
      </c>
      <c r="J773" s="18">
        <v>3005</v>
      </c>
      <c r="K773" s="6" t="s">
        <v>1652</v>
      </c>
      <c r="L773" s="6" t="s">
        <v>1726</v>
      </c>
      <c r="M773" s="18">
        <v>3006</v>
      </c>
      <c r="N773" s="6" t="s">
        <v>1652</v>
      </c>
      <c r="O773" s="6" t="s">
        <v>1654</v>
      </c>
      <c r="P773" s="6"/>
      <c r="S773" s="6"/>
      <c r="V773" s="6"/>
      <c r="AB773" s="6"/>
      <c r="AE773" s="6"/>
      <c r="AH773" s="6"/>
    </row>
    <row r="774" spans="1:64">
      <c r="A774" s="8">
        <v>300002144</v>
      </c>
      <c r="B774" s="9">
        <v>1151</v>
      </c>
      <c r="C774" s="10" t="s">
        <v>2560</v>
      </c>
      <c r="D774" s="9" t="s">
        <v>2561</v>
      </c>
      <c r="E774" s="10" t="s">
        <v>2562</v>
      </c>
      <c r="F774" s="19" t="s">
        <v>83</v>
      </c>
      <c r="G774" s="18">
        <v>13004</v>
      </c>
      <c r="H774" s="6" t="s">
        <v>1631</v>
      </c>
      <c r="I774" s="6" t="s">
        <v>1633</v>
      </c>
      <c r="J774" s="6"/>
      <c r="M774" s="6"/>
      <c r="P774" s="6"/>
      <c r="AT774" s="6"/>
      <c r="AW774" s="6"/>
      <c r="AZ774" s="6"/>
    </row>
    <row r="775" spans="1:64">
      <c r="A775" s="8">
        <v>300001465</v>
      </c>
      <c r="B775" s="9">
        <v>1154</v>
      </c>
      <c r="C775" s="10" t="s">
        <v>1447</v>
      </c>
      <c r="D775" s="9" t="s">
        <v>1448</v>
      </c>
      <c r="E775" s="10" t="s">
        <v>1449</v>
      </c>
      <c r="F775" s="19" t="s">
        <v>35</v>
      </c>
      <c r="G775" s="18">
        <v>7003</v>
      </c>
      <c r="H775" s="6" t="s">
        <v>1620</v>
      </c>
      <c r="I775" s="6" t="s">
        <v>1863</v>
      </c>
      <c r="J775" s="18">
        <v>99003</v>
      </c>
      <c r="K775" s="6" t="s">
        <v>28</v>
      </c>
      <c r="L775" s="6" t="s">
        <v>1643</v>
      </c>
      <c r="M775" s="6"/>
      <c r="P775" s="6"/>
      <c r="S775" s="6"/>
      <c r="V775" s="6"/>
      <c r="Y775" s="6"/>
    </row>
    <row r="776" spans="1:64">
      <c r="A776" s="8">
        <v>300001266</v>
      </c>
      <c r="B776" s="9">
        <v>1155</v>
      </c>
      <c r="C776" s="10" t="s">
        <v>2563</v>
      </c>
      <c r="D776" s="9" t="s">
        <v>2564</v>
      </c>
      <c r="E776" s="10" t="s">
        <v>2565</v>
      </c>
      <c r="F776" s="19" t="s">
        <v>35</v>
      </c>
      <c r="G776" s="18">
        <v>1004</v>
      </c>
      <c r="H776" s="6" t="s">
        <v>1615</v>
      </c>
      <c r="I776" s="6" t="s">
        <v>1617</v>
      </c>
      <c r="J776" s="18">
        <v>3001</v>
      </c>
      <c r="K776" s="6" t="s">
        <v>1652</v>
      </c>
      <c r="L776" s="6" t="s">
        <v>1699</v>
      </c>
      <c r="M776" s="18">
        <v>3002</v>
      </c>
      <c r="N776" s="6" t="s">
        <v>1652</v>
      </c>
      <c r="O776" s="6" t="s">
        <v>1786</v>
      </c>
      <c r="P776" s="18">
        <v>9001</v>
      </c>
      <c r="Q776" s="6" t="s">
        <v>1676</v>
      </c>
      <c r="R776" s="6" t="s">
        <v>1677</v>
      </c>
      <c r="S776" s="18">
        <v>9002</v>
      </c>
      <c r="T776" s="6" t="s">
        <v>1676</v>
      </c>
      <c r="U776" s="6" t="s">
        <v>1730</v>
      </c>
      <c r="V776" s="18">
        <v>10005</v>
      </c>
      <c r="W776" s="6" t="s">
        <v>1660</v>
      </c>
      <c r="X776" s="6" t="s">
        <v>1679</v>
      </c>
      <c r="Y776" s="6"/>
      <c r="AB776" s="6"/>
      <c r="AE776" s="6"/>
    </row>
    <row r="777" spans="1:64">
      <c r="A777" s="8">
        <v>300002284</v>
      </c>
      <c r="B777" s="9">
        <v>1156</v>
      </c>
      <c r="C777" s="10" t="s">
        <v>1450</v>
      </c>
      <c r="D777" s="9" t="s">
        <v>1451</v>
      </c>
      <c r="E777" s="10" t="s">
        <v>1452</v>
      </c>
      <c r="F777" s="19" t="s">
        <v>83</v>
      </c>
      <c r="G777" s="18">
        <v>15008</v>
      </c>
      <c r="H777" s="6" t="s">
        <v>1610</v>
      </c>
      <c r="I777" s="6" t="s">
        <v>1645</v>
      </c>
      <c r="J777" s="6"/>
      <c r="M777" s="6"/>
      <c r="P777" s="6"/>
      <c r="S777" s="6"/>
      <c r="Y777" s="6"/>
      <c r="AB777" s="6"/>
      <c r="AE777" s="6"/>
    </row>
    <row r="778" spans="1:64">
      <c r="A778" s="8">
        <v>300000800</v>
      </c>
      <c r="B778" s="9">
        <v>1157</v>
      </c>
      <c r="C778" s="10" t="s">
        <v>1453</v>
      </c>
      <c r="D778" s="9" t="s">
        <v>1454</v>
      </c>
      <c r="E778" s="10" t="s">
        <v>1455</v>
      </c>
      <c r="F778" s="19" t="s">
        <v>35</v>
      </c>
      <c r="G778" s="18">
        <v>2002</v>
      </c>
      <c r="H778" s="6" t="s">
        <v>1602</v>
      </c>
      <c r="I778" s="6" t="s">
        <v>1604</v>
      </c>
      <c r="J778" s="18">
        <v>2003</v>
      </c>
      <c r="K778" s="6" t="s">
        <v>1602</v>
      </c>
      <c r="L778" s="6" t="s">
        <v>1619</v>
      </c>
      <c r="M778" s="18">
        <v>2006</v>
      </c>
      <c r="N778" s="6" t="s">
        <v>1602</v>
      </c>
      <c r="O778" s="6" t="s">
        <v>1607</v>
      </c>
      <c r="P778" s="18">
        <v>2007</v>
      </c>
      <c r="Q778" s="6" t="s">
        <v>1602</v>
      </c>
      <c r="R778" s="6" t="s">
        <v>1608</v>
      </c>
      <c r="S778" s="18">
        <v>2099</v>
      </c>
      <c r="T778" s="6" t="s">
        <v>1602</v>
      </c>
      <c r="U778" s="6" t="s">
        <v>28</v>
      </c>
      <c r="V778" s="18">
        <v>3001</v>
      </c>
      <c r="W778" s="6" t="s">
        <v>1652</v>
      </c>
      <c r="X778" s="6" t="s">
        <v>1699</v>
      </c>
      <c r="Y778" s="18">
        <v>3002</v>
      </c>
      <c r="Z778" s="6" t="s">
        <v>1652</v>
      </c>
      <c r="AA778" s="6" t="s">
        <v>1786</v>
      </c>
      <c r="AB778" s="18">
        <v>4005</v>
      </c>
      <c r="AC778" s="6" t="s">
        <v>1626</v>
      </c>
      <c r="AD778" s="6" t="s">
        <v>1644</v>
      </c>
      <c r="AE778" s="18">
        <v>5002</v>
      </c>
      <c r="AF778" s="6" t="s">
        <v>1671</v>
      </c>
      <c r="AG778" s="6" t="s">
        <v>1722</v>
      </c>
      <c r="AH778" s="18">
        <v>6001</v>
      </c>
      <c r="AI778" s="6" t="s">
        <v>1656</v>
      </c>
      <c r="AJ778" s="6" t="s">
        <v>1657</v>
      </c>
      <c r="AK778" s="18">
        <v>6002</v>
      </c>
      <c r="AL778" s="6" t="s">
        <v>1656</v>
      </c>
      <c r="AM778" s="6" t="s">
        <v>1658</v>
      </c>
      <c r="AN778" s="18">
        <v>6003</v>
      </c>
      <c r="AO778" s="6" t="s">
        <v>1656</v>
      </c>
      <c r="AP778" s="6" t="s">
        <v>1659</v>
      </c>
      <c r="AQ778" s="18">
        <v>6099</v>
      </c>
      <c r="AR778" s="6" t="s">
        <v>1656</v>
      </c>
      <c r="AS778" s="6" t="s">
        <v>28</v>
      </c>
      <c r="AT778" s="18">
        <v>15002</v>
      </c>
      <c r="AU778" s="6" t="s">
        <v>1610</v>
      </c>
      <c r="AV778" s="6" t="s">
        <v>1602</v>
      </c>
      <c r="AW778" s="18">
        <v>15004</v>
      </c>
      <c r="AX778" s="6" t="s">
        <v>1610</v>
      </c>
      <c r="AY778" s="6" t="s">
        <v>1652</v>
      </c>
      <c r="AZ778" s="6"/>
      <c r="BC778" s="6"/>
      <c r="BF778" s="6"/>
    </row>
    <row r="779" spans="1:64">
      <c r="A779" s="8">
        <v>300002659</v>
      </c>
      <c r="B779" s="9">
        <v>1161</v>
      </c>
      <c r="C779" s="10" t="s">
        <v>2566</v>
      </c>
      <c r="D779" s="9" t="s">
        <v>2567</v>
      </c>
      <c r="E779" s="10" t="s">
        <v>2568</v>
      </c>
      <c r="F779" s="19" t="s">
        <v>27</v>
      </c>
      <c r="G779" s="18">
        <v>12001</v>
      </c>
      <c r="H779" s="6" t="s">
        <v>1669</v>
      </c>
      <c r="I779" s="6" t="s">
        <v>1768</v>
      </c>
      <c r="J779" s="6"/>
      <c r="M779" s="6"/>
      <c r="P779" s="6"/>
      <c r="AH779" s="6"/>
      <c r="AK779" s="6"/>
      <c r="AN779" s="6"/>
    </row>
    <row r="780" spans="1:64">
      <c r="A780" s="8">
        <v>300002604</v>
      </c>
      <c r="B780" s="9">
        <v>1162</v>
      </c>
      <c r="C780" s="10" t="s">
        <v>1456</v>
      </c>
      <c r="D780" s="9" t="s">
        <v>1457</v>
      </c>
      <c r="E780" s="10" t="s">
        <v>1458</v>
      </c>
      <c r="F780" s="19" t="s">
        <v>39</v>
      </c>
      <c r="G780" s="18">
        <v>1001</v>
      </c>
      <c r="H780" s="6" t="s">
        <v>1615</v>
      </c>
      <c r="I780" s="6" t="s">
        <v>1688</v>
      </c>
      <c r="J780" s="18">
        <v>1004</v>
      </c>
      <c r="K780" s="6" t="s">
        <v>1615</v>
      </c>
      <c r="L780" s="6" t="s">
        <v>1617</v>
      </c>
      <c r="M780" s="18">
        <v>2002</v>
      </c>
      <c r="N780" s="6" t="s">
        <v>1602</v>
      </c>
      <c r="O780" s="6" t="s">
        <v>1604</v>
      </c>
      <c r="P780" s="18">
        <v>2007</v>
      </c>
      <c r="Q780" s="6" t="s">
        <v>1602</v>
      </c>
      <c r="R780" s="6" t="s">
        <v>1608</v>
      </c>
      <c r="S780" s="18">
        <v>15001</v>
      </c>
      <c r="T780" s="6" t="s">
        <v>1610</v>
      </c>
      <c r="U780" s="6" t="s">
        <v>1688</v>
      </c>
      <c r="V780" s="18">
        <v>15002</v>
      </c>
      <c r="W780" s="6" t="s">
        <v>1610</v>
      </c>
      <c r="X780" s="6" t="s">
        <v>1602</v>
      </c>
      <c r="Y780" s="18">
        <v>15003</v>
      </c>
      <c r="Z780" s="6" t="s">
        <v>1610</v>
      </c>
      <c r="AA780" s="6" t="s">
        <v>1611</v>
      </c>
      <c r="AB780" s="18">
        <v>15099</v>
      </c>
      <c r="AC780" s="6" t="s">
        <v>1610</v>
      </c>
      <c r="AD780" s="6" t="s">
        <v>28</v>
      </c>
      <c r="AE780" s="6"/>
      <c r="AH780" s="6"/>
      <c r="AK780" s="6"/>
    </row>
    <row r="781" spans="1:64">
      <c r="A781" s="8">
        <v>300002645</v>
      </c>
      <c r="B781" s="9">
        <v>1164</v>
      </c>
      <c r="C781" s="10" t="s">
        <v>1459</v>
      </c>
      <c r="D781" s="9" t="s">
        <v>1460</v>
      </c>
      <c r="E781" s="10" t="s">
        <v>1461</v>
      </c>
      <c r="F781" s="19" t="s">
        <v>35</v>
      </c>
      <c r="G781" s="18">
        <v>1001</v>
      </c>
      <c r="H781" s="6" t="s">
        <v>1615</v>
      </c>
      <c r="I781" s="6" t="s">
        <v>1688</v>
      </c>
      <c r="J781" s="18">
        <v>15001</v>
      </c>
      <c r="K781" s="6" t="s">
        <v>1610</v>
      </c>
      <c r="L781" s="6" t="s">
        <v>1688</v>
      </c>
      <c r="M781" s="18">
        <v>15003</v>
      </c>
      <c r="N781" s="6" t="s">
        <v>1610</v>
      </c>
      <c r="O781" s="6" t="s">
        <v>1611</v>
      </c>
      <c r="P781" s="6"/>
      <c r="S781" s="6"/>
      <c r="V781" s="6"/>
    </row>
    <row r="782" spans="1:64">
      <c r="A782" s="8">
        <v>300001980</v>
      </c>
      <c r="B782" s="9">
        <v>1165</v>
      </c>
      <c r="C782" s="10" t="s">
        <v>2569</v>
      </c>
      <c r="D782" s="9" t="s">
        <v>2570</v>
      </c>
      <c r="E782" s="10" t="s">
        <v>2571</v>
      </c>
      <c r="F782" s="19" t="s">
        <v>39</v>
      </c>
      <c r="G782" s="18">
        <v>3001</v>
      </c>
      <c r="H782" s="6" t="s">
        <v>1652</v>
      </c>
      <c r="I782" s="6" t="s">
        <v>1699</v>
      </c>
      <c r="J782" s="18">
        <v>3002</v>
      </c>
      <c r="K782" s="6" t="s">
        <v>1652</v>
      </c>
      <c r="L782" s="6" t="s">
        <v>1786</v>
      </c>
      <c r="M782" s="18">
        <v>3003</v>
      </c>
      <c r="N782" s="6" t="s">
        <v>1652</v>
      </c>
      <c r="O782" s="6" t="s">
        <v>1700</v>
      </c>
      <c r="P782" s="18">
        <v>3004</v>
      </c>
      <c r="Q782" s="6" t="s">
        <v>1652</v>
      </c>
      <c r="R782" s="6" t="s">
        <v>1653</v>
      </c>
      <c r="S782" s="18">
        <v>3005</v>
      </c>
      <c r="T782" s="6" t="s">
        <v>1652</v>
      </c>
      <c r="U782" s="6" t="s">
        <v>1726</v>
      </c>
      <c r="V782" s="18">
        <v>3006</v>
      </c>
      <c r="W782" s="6" t="s">
        <v>1652</v>
      </c>
      <c r="X782" s="6" t="s">
        <v>1654</v>
      </c>
      <c r="Y782" s="18">
        <v>3013</v>
      </c>
      <c r="Z782" s="6" t="s">
        <v>1652</v>
      </c>
      <c r="AA782" s="6" t="s">
        <v>1840</v>
      </c>
      <c r="AB782" s="6"/>
      <c r="AE782" s="6"/>
      <c r="AH782" s="6"/>
      <c r="BF782" s="6"/>
      <c r="BI782" s="6"/>
      <c r="BL782" s="6"/>
    </row>
    <row r="783" spans="1:64">
      <c r="A783" s="8">
        <v>300002469</v>
      </c>
      <c r="B783" s="9">
        <v>1169</v>
      </c>
      <c r="C783" s="10" t="s">
        <v>1462</v>
      </c>
      <c r="D783" s="9" t="s">
        <v>1463</v>
      </c>
      <c r="E783" s="10" t="s">
        <v>1464</v>
      </c>
      <c r="F783" s="19" t="s">
        <v>39</v>
      </c>
      <c r="G783" s="18">
        <v>14001</v>
      </c>
      <c r="H783" s="6" t="s">
        <v>1640</v>
      </c>
      <c r="I783" s="6" t="s">
        <v>1641</v>
      </c>
      <c r="J783" s="18">
        <v>14002</v>
      </c>
      <c r="K783" s="6" t="s">
        <v>1640</v>
      </c>
      <c r="L783" s="6" t="s">
        <v>1804</v>
      </c>
      <c r="M783" s="18">
        <v>15001</v>
      </c>
      <c r="N783" s="6" t="s">
        <v>1610</v>
      </c>
      <c r="O783" s="6" t="s">
        <v>1688</v>
      </c>
      <c r="P783" s="6"/>
      <c r="S783" s="6"/>
      <c r="V783" s="6"/>
      <c r="AQ783" s="6"/>
      <c r="AT783" s="6"/>
      <c r="AW783" s="6"/>
    </row>
    <row r="784" spans="1:64">
      <c r="A784" s="8">
        <v>300001811</v>
      </c>
      <c r="B784" s="9">
        <v>1170</v>
      </c>
      <c r="C784" s="10" t="s">
        <v>1465</v>
      </c>
      <c r="D784" s="9" t="s">
        <v>1466</v>
      </c>
      <c r="E784" s="10" t="s">
        <v>1467</v>
      </c>
      <c r="F784" s="19" t="s">
        <v>83</v>
      </c>
      <c r="G784" s="18">
        <v>1001</v>
      </c>
      <c r="H784" s="6" t="s">
        <v>1615</v>
      </c>
      <c r="I784" s="6" t="s">
        <v>1688</v>
      </c>
      <c r="J784" s="18">
        <v>1004</v>
      </c>
      <c r="K784" s="6" t="s">
        <v>1615</v>
      </c>
      <c r="L784" s="6" t="s">
        <v>1617</v>
      </c>
      <c r="M784" s="18">
        <v>2002</v>
      </c>
      <c r="N784" s="6" t="s">
        <v>1602</v>
      </c>
      <c r="O784" s="6" t="s">
        <v>1604</v>
      </c>
      <c r="P784" s="18">
        <v>2007</v>
      </c>
      <c r="Q784" s="6" t="s">
        <v>1602</v>
      </c>
      <c r="R784" s="6" t="s">
        <v>1608</v>
      </c>
      <c r="S784" s="18">
        <v>2008</v>
      </c>
      <c r="T784" s="6" t="s">
        <v>1602</v>
      </c>
      <c r="U784" s="6" t="s">
        <v>1609</v>
      </c>
      <c r="V784" s="18">
        <v>7004</v>
      </c>
      <c r="W784" s="6" t="s">
        <v>1620</v>
      </c>
      <c r="X784" s="6" t="s">
        <v>1711</v>
      </c>
      <c r="Y784" s="18">
        <v>10004</v>
      </c>
      <c r="Z784" s="6" t="s">
        <v>1660</v>
      </c>
      <c r="AA784" s="6" t="s">
        <v>1661</v>
      </c>
      <c r="AB784" s="18">
        <v>11001</v>
      </c>
      <c r="AC784" s="6" t="s">
        <v>1630</v>
      </c>
      <c r="AD784" s="6" t="s">
        <v>1662</v>
      </c>
      <c r="AE784" s="18">
        <v>11004</v>
      </c>
      <c r="AF784" s="6" t="s">
        <v>1630</v>
      </c>
      <c r="AG784" s="6" t="s">
        <v>1692</v>
      </c>
      <c r="AH784" s="18">
        <v>11005</v>
      </c>
      <c r="AI784" s="6" t="s">
        <v>1630</v>
      </c>
      <c r="AJ784" s="6" t="s">
        <v>1835</v>
      </c>
      <c r="AK784" s="18">
        <v>12002</v>
      </c>
      <c r="AL784" s="6" t="s">
        <v>1669</v>
      </c>
      <c r="AM784" s="6" t="s">
        <v>1670</v>
      </c>
      <c r="AN784" s="6"/>
      <c r="AQ784" s="6"/>
      <c r="AT784" s="6"/>
    </row>
    <row r="785" spans="1:55">
      <c r="A785" s="8">
        <v>300000877</v>
      </c>
      <c r="B785" s="9">
        <v>1171</v>
      </c>
      <c r="C785" s="10" t="s">
        <v>2572</v>
      </c>
      <c r="D785" s="9" t="s">
        <v>2573</v>
      </c>
      <c r="E785" s="10" t="s">
        <v>2574</v>
      </c>
      <c r="F785" s="19" t="s">
        <v>39</v>
      </c>
      <c r="G785" s="18">
        <v>3006</v>
      </c>
      <c r="H785" s="6" t="s">
        <v>1652</v>
      </c>
      <c r="I785" s="6" t="s">
        <v>1654</v>
      </c>
      <c r="J785" s="6"/>
      <c r="M785" s="6"/>
      <c r="P785" s="6"/>
      <c r="S785" s="6"/>
      <c r="V785" s="6"/>
    </row>
    <row r="786" spans="1:55">
      <c r="A786" s="8">
        <v>300002133</v>
      </c>
      <c r="B786" s="9">
        <v>1172</v>
      </c>
      <c r="C786" s="10" t="s">
        <v>1468</v>
      </c>
      <c r="D786" s="9" t="s">
        <v>1469</v>
      </c>
      <c r="E786" s="10" t="s">
        <v>1470</v>
      </c>
      <c r="F786" s="19" t="s">
        <v>39</v>
      </c>
      <c r="G786" s="18">
        <v>8003</v>
      </c>
      <c r="H786" s="6" t="s">
        <v>1625</v>
      </c>
      <c r="I786" s="6" t="s">
        <v>1745</v>
      </c>
      <c r="J786" s="18">
        <v>14001</v>
      </c>
      <c r="K786" s="6" t="s">
        <v>1640</v>
      </c>
      <c r="L786" s="6" t="s">
        <v>1641</v>
      </c>
      <c r="M786" s="6"/>
      <c r="P786" s="6"/>
      <c r="S786" s="6"/>
      <c r="Y786" s="6"/>
      <c r="AB786" s="6"/>
      <c r="AE786" s="6"/>
    </row>
    <row r="787" spans="1:55">
      <c r="A787" s="8">
        <v>300002770</v>
      </c>
      <c r="B787" s="9">
        <v>1173</v>
      </c>
      <c r="C787" s="10" t="s">
        <v>2575</v>
      </c>
      <c r="D787" s="9" t="s">
        <v>2576</v>
      </c>
      <c r="E787" s="10" t="s">
        <v>2577</v>
      </c>
      <c r="F787" s="19" t="s">
        <v>39</v>
      </c>
      <c r="G787" s="18">
        <v>13004</v>
      </c>
      <c r="H787" s="6" t="s">
        <v>1631</v>
      </c>
      <c r="I787" s="6" t="s">
        <v>1633</v>
      </c>
      <c r="J787" s="6"/>
      <c r="M787" s="6"/>
      <c r="P787" s="6"/>
      <c r="S787" s="6"/>
      <c r="Y787" s="6"/>
      <c r="AB787" s="6"/>
      <c r="AE787" s="6"/>
    </row>
    <row r="788" spans="1:55">
      <c r="A788" s="8">
        <v>300001446</v>
      </c>
      <c r="B788" s="9">
        <v>1174</v>
      </c>
      <c r="C788" s="10" t="s">
        <v>1471</v>
      </c>
      <c r="D788" s="9" t="s">
        <v>1472</v>
      </c>
      <c r="E788" s="10" t="s">
        <v>1473</v>
      </c>
      <c r="F788" s="19" t="s">
        <v>27</v>
      </c>
      <c r="G788" s="18">
        <v>99003</v>
      </c>
      <c r="H788" s="6" t="s">
        <v>28</v>
      </c>
      <c r="I788" s="6" t="s">
        <v>1643</v>
      </c>
      <c r="J788" s="6"/>
      <c r="M788" s="6"/>
      <c r="P788" s="6"/>
      <c r="Y788" s="6"/>
      <c r="AB788" s="6"/>
      <c r="AE788" s="6"/>
      <c r="AH788" s="6"/>
    </row>
    <row r="789" spans="1:55">
      <c r="A789" s="8">
        <v>300002753</v>
      </c>
      <c r="B789" s="9">
        <v>1175</v>
      </c>
      <c r="C789" s="10" t="s">
        <v>1474</v>
      </c>
      <c r="D789" s="9" t="s">
        <v>1475</v>
      </c>
      <c r="E789" s="10" t="s">
        <v>1476</v>
      </c>
      <c r="F789" s="19" t="s">
        <v>27</v>
      </c>
      <c r="G789" s="18">
        <v>2001</v>
      </c>
      <c r="H789" s="6" t="s">
        <v>1602</v>
      </c>
      <c r="I789" s="6" t="s">
        <v>1603</v>
      </c>
      <c r="J789" s="18">
        <v>2002</v>
      </c>
      <c r="K789" s="6" t="s">
        <v>1602</v>
      </c>
      <c r="L789" s="6" t="s">
        <v>1604</v>
      </c>
      <c r="M789" s="18">
        <v>2003</v>
      </c>
      <c r="N789" s="6" t="s">
        <v>1602</v>
      </c>
      <c r="O789" s="6" t="s">
        <v>1619</v>
      </c>
      <c r="P789" s="18">
        <v>2004</v>
      </c>
      <c r="Q789" s="6" t="s">
        <v>1602</v>
      </c>
      <c r="R789" s="6" t="s">
        <v>1605</v>
      </c>
      <c r="S789" s="18">
        <v>2099</v>
      </c>
      <c r="T789" s="6" t="s">
        <v>1602</v>
      </c>
      <c r="U789" s="6" t="s">
        <v>28</v>
      </c>
      <c r="V789" s="18">
        <v>4006</v>
      </c>
      <c r="W789" s="6" t="s">
        <v>1626</v>
      </c>
      <c r="X789" s="6" t="s">
        <v>1629</v>
      </c>
      <c r="Y789" s="6"/>
      <c r="AB789" s="6"/>
      <c r="AE789" s="6"/>
      <c r="AH789" s="6"/>
      <c r="AK789" s="6"/>
    </row>
    <row r="790" spans="1:55">
      <c r="A790" s="8">
        <v>300000259</v>
      </c>
      <c r="B790" s="9">
        <v>1176</v>
      </c>
      <c r="C790" s="10" t="s">
        <v>1477</v>
      </c>
      <c r="D790" s="9" t="s">
        <v>2578</v>
      </c>
      <c r="E790" s="10" t="s">
        <v>1478</v>
      </c>
      <c r="F790" s="19" t="s">
        <v>35</v>
      </c>
      <c r="G790" s="18">
        <v>3001</v>
      </c>
      <c r="H790" s="6" t="s">
        <v>1652</v>
      </c>
      <c r="I790" s="6" t="s">
        <v>1699</v>
      </c>
      <c r="J790" s="18">
        <v>3002</v>
      </c>
      <c r="K790" s="6" t="s">
        <v>1652</v>
      </c>
      <c r="L790" s="6" t="s">
        <v>1786</v>
      </c>
      <c r="M790" s="18">
        <v>3003</v>
      </c>
      <c r="N790" s="6" t="s">
        <v>1652</v>
      </c>
      <c r="O790" s="6" t="s">
        <v>1700</v>
      </c>
      <c r="P790" s="18">
        <v>3004</v>
      </c>
      <c r="Q790" s="6" t="s">
        <v>1652</v>
      </c>
      <c r="R790" s="6" t="s">
        <v>1653</v>
      </c>
      <c r="S790" s="18">
        <v>3005</v>
      </c>
      <c r="T790" s="6" t="s">
        <v>1652</v>
      </c>
      <c r="U790" s="6" t="s">
        <v>1726</v>
      </c>
      <c r="V790" s="18">
        <v>3006</v>
      </c>
      <c r="W790" s="6" t="s">
        <v>1652</v>
      </c>
      <c r="X790" s="6" t="s">
        <v>1654</v>
      </c>
      <c r="Y790" s="18">
        <v>3013</v>
      </c>
      <c r="Z790" s="6" t="s">
        <v>1652</v>
      </c>
      <c r="AA790" s="6" t="s">
        <v>1840</v>
      </c>
      <c r="AB790" s="18">
        <v>3099</v>
      </c>
      <c r="AC790" s="6" t="s">
        <v>1652</v>
      </c>
      <c r="AD790" s="6" t="s">
        <v>28</v>
      </c>
      <c r="AE790" s="18">
        <v>10001</v>
      </c>
      <c r="AF790" s="6" t="s">
        <v>1660</v>
      </c>
      <c r="AG790" s="6" t="s">
        <v>1803</v>
      </c>
      <c r="AH790" s="18">
        <v>10002</v>
      </c>
      <c r="AI790" s="6" t="s">
        <v>1660</v>
      </c>
      <c r="AJ790" s="6" t="s">
        <v>2305</v>
      </c>
      <c r="AK790" s="18">
        <v>10003</v>
      </c>
      <c r="AL790" s="6" t="s">
        <v>1660</v>
      </c>
      <c r="AM790" s="6" t="s">
        <v>1694</v>
      </c>
      <c r="AN790" s="18">
        <v>10004</v>
      </c>
      <c r="AO790" s="6" t="s">
        <v>1660</v>
      </c>
      <c r="AP790" s="6" t="s">
        <v>1661</v>
      </c>
      <c r="AQ790" s="18">
        <v>10005</v>
      </c>
      <c r="AR790" s="6" t="s">
        <v>1660</v>
      </c>
      <c r="AS790" s="6" t="s">
        <v>1679</v>
      </c>
      <c r="AT790" s="18">
        <v>10099</v>
      </c>
      <c r="AU790" s="6" t="s">
        <v>1660</v>
      </c>
      <c r="AV790" s="6" t="s">
        <v>28</v>
      </c>
      <c r="AW790" s="6"/>
      <c r="AZ790" s="6"/>
      <c r="BC790" s="6"/>
    </row>
    <row r="791" spans="1:55">
      <c r="A791" s="8">
        <v>300002461</v>
      </c>
      <c r="B791" s="9">
        <v>1177</v>
      </c>
      <c r="C791" s="10" t="s">
        <v>1479</v>
      </c>
      <c r="D791" s="9" t="s">
        <v>1480</v>
      </c>
      <c r="E791" s="10" t="s">
        <v>1481</v>
      </c>
      <c r="F791" s="19" t="s">
        <v>39</v>
      </c>
      <c r="G791" s="18">
        <v>1002</v>
      </c>
      <c r="H791" s="6" t="s">
        <v>1615</v>
      </c>
      <c r="I791" s="6" t="s">
        <v>1616</v>
      </c>
      <c r="J791" s="18">
        <v>1004</v>
      </c>
      <c r="K791" s="6" t="s">
        <v>1615</v>
      </c>
      <c r="L791" s="6" t="s">
        <v>1617</v>
      </c>
      <c r="M791" s="18">
        <v>1099</v>
      </c>
      <c r="N791" s="6" t="s">
        <v>1615</v>
      </c>
      <c r="O791" s="6" t="s">
        <v>28</v>
      </c>
      <c r="P791" s="18">
        <v>14001</v>
      </c>
      <c r="Q791" s="6" t="s">
        <v>1640</v>
      </c>
      <c r="R791" s="6" t="s">
        <v>1641</v>
      </c>
      <c r="S791" s="18">
        <v>14002</v>
      </c>
      <c r="T791" s="6" t="s">
        <v>1640</v>
      </c>
      <c r="U791" s="6" t="s">
        <v>1804</v>
      </c>
      <c r="V791" s="18">
        <v>14099</v>
      </c>
      <c r="W791" s="6" t="s">
        <v>1640</v>
      </c>
      <c r="X791" s="6" t="s">
        <v>28</v>
      </c>
      <c r="Y791" s="6"/>
      <c r="AB791" s="6"/>
      <c r="AE791" s="6"/>
    </row>
    <row r="792" spans="1:55">
      <c r="A792" s="8">
        <v>300002127</v>
      </c>
      <c r="B792" s="9">
        <v>1178</v>
      </c>
      <c r="C792" s="10" t="s">
        <v>1482</v>
      </c>
      <c r="D792" s="9" t="s">
        <v>2579</v>
      </c>
      <c r="E792" s="10" t="s">
        <v>1483</v>
      </c>
      <c r="F792" s="19" t="s">
        <v>27</v>
      </c>
      <c r="G792" s="18">
        <v>2006</v>
      </c>
      <c r="H792" s="6" t="s">
        <v>1602</v>
      </c>
      <c r="I792" s="6" t="s">
        <v>1607</v>
      </c>
      <c r="J792" s="18">
        <v>6001</v>
      </c>
      <c r="K792" s="6" t="s">
        <v>1656</v>
      </c>
      <c r="L792" s="6" t="s">
        <v>1657</v>
      </c>
      <c r="M792" s="18">
        <v>6002</v>
      </c>
      <c r="N792" s="6" t="s">
        <v>1656</v>
      </c>
      <c r="O792" s="6" t="s">
        <v>1658</v>
      </c>
      <c r="P792" s="6"/>
      <c r="S792" s="6"/>
      <c r="V792" s="6"/>
    </row>
    <row r="793" spans="1:55">
      <c r="A793" s="8">
        <v>300000519</v>
      </c>
      <c r="B793" s="9">
        <v>1179</v>
      </c>
      <c r="C793" s="10" t="s">
        <v>1484</v>
      </c>
      <c r="D793" s="9" t="s">
        <v>1485</v>
      </c>
      <c r="E793" s="10" t="s">
        <v>2580</v>
      </c>
      <c r="F793" s="19" t="s">
        <v>35</v>
      </c>
      <c r="G793" s="18">
        <v>2002</v>
      </c>
      <c r="H793" s="6" t="s">
        <v>1602</v>
      </c>
      <c r="I793" s="6" t="s">
        <v>1604</v>
      </c>
      <c r="J793" s="18">
        <v>2004</v>
      </c>
      <c r="K793" s="6" t="s">
        <v>1602</v>
      </c>
      <c r="L793" s="6" t="s">
        <v>1605</v>
      </c>
      <c r="M793" s="18">
        <v>2005</v>
      </c>
      <c r="N793" s="6" t="s">
        <v>1602</v>
      </c>
      <c r="O793" s="6" t="s">
        <v>1606</v>
      </c>
      <c r="P793" s="18">
        <v>2006</v>
      </c>
      <c r="Q793" s="6" t="s">
        <v>1602</v>
      </c>
      <c r="R793" s="6" t="s">
        <v>1607</v>
      </c>
      <c r="S793" s="18">
        <v>2007</v>
      </c>
      <c r="T793" s="6" t="s">
        <v>1602</v>
      </c>
      <c r="U793" s="6" t="s">
        <v>1608</v>
      </c>
      <c r="V793" s="18">
        <v>2099</v>
      </c>
      <c r="W793" s="6" t="s">
        <v>1602</v>
      </c>
      <c r="X793" s="6" t="s">
        <v>28</v>
      </c>
      <c r="Y793" s="18">
        <v>3004</v>
      </c>
      <c r="Z793" s="6" t="s">
        <v>1652</v>
      </c>
      <c r="AA793" s="6" t="s">
        <v>1653</v>
      </c>
      <c r="AB793" s="18">
        <v>4003</v>
      </c>
      <c r="AC793" s="6" t="s">
        <v>1626</v>
      </c>
      <c r="AD793" s="6" t="s">
        <v>1627</v>
      </c>
      <c r="AE793" s="18">
        <v>4009</v>
      </c>
      <c r="AF793" s="6" t="s">
        <v>1626</v>
      </c>
      <c r="AG793" s="6" t="s">
        <v>1665</v>
      </c>
      <c r="AH793" s="18">
        <v>4099</v>
      </c>
      <c r="AI793" s="6" t="s">
        <v>1626</v>
      </c>
      <c r="AJ793" s="6" t="s">
        <v>28</v>
      </c>
      <c r="AK793" s="6"/>
      <c r="AN793" s="6"/>
      <c r="AQ793" s="6"/>
    </row>
    <row r="794" spans="1:55">
      <c r="A794" s="8">
        <v>300002057</v>
      </c>
      <c r="B794" s="9">
        <v>1181</v>
      </c>
      <c r="C794" s="10" t="s">
        <v>1486</v>
      </c>
      <c r="D794" s="9" t="s">
        <v>1487</v>
      </c>
      <c r="E794" s="10" t="s">
        <v>1488</v>
      </c>
      <c r="F794" s="19" t="s">
        <v>35</v>
      </c>
      <c r="G794" s="18">
        <v>14001</v>
      </c>
      <c r="H794" s="6" t="s">
        <v>1640</v>
      </c>
      <c r="I794" s="6" t="s">
        <v>1641</v>
      </c>
      <c r="J794" s="18">
        <v>99099</v>
      </c>
      <c r="K794" s="6" t="s">
        <v>28</v>
      </c>
      <c r="L794" s="6" t="s">
        <v>28</v>
      </c>
      <c r="M794" s="6"/>
      <c r="P794" s="6"/>
      <c r="S794" s="6"/>
    </row>
    <row r="795" spans="1:55">
      <c r="A795" s="8">
        <v>300000531</v>
      </c>
      <c r="B795" s="9">
        <v>1183</v>
      </c>
      <c r="C795" s="10" t="s">
        <v>1489</v>
      </c>
      <c r="D795" s="9" t="s">
        <v>1490</v>
      </c>
      <c r="E795" s="10" t="s">
        <v>1491</v>
      </c>
      <c r="F795" s="19" t="s">
        <v>39</v>
      </c>
      <c r="G795" s="18">
        <v>2006</v>
      </c>
      <c r="H795" s="6" t="s">
        <v>1602</v>
      </c>
      <c r="I795" s="6" t="s">
        <v>1607</v>
      </c>
      <c r="J795" s="18">
        <v>2007</v>
      </c>
      <c r="K795" s="6" t="s">
        <v>1602</v>
      </c>
      <c r="L795" s="6" t="s">
        <v>1608</v>
      </c>
      <c r="M795" s="18">
        <v>3004</v>
      </c>
      <c r="N795" s="6" t="s">
        <v>1652</v>
      </c>
      <c r="O795" s="6" t="s">
        <v>1653</v>
      </c>
      <c r="P795" s="18">
        <v>3006</v>
      </c>
      <c r="Q795" s="6" t="s">
        <v>1652</v>
      </c>
      <c r="R795" s="6" t="s">
        <v>1654</v>
      </c>
      <c r="S795" s="18">
        <v>4003</v>
      </c>
      <c r="T795" s="6" t="s">
        <v>1626</v>
      </c>
      <c r="U795" s="6" t="s">
        <v>1627</v>
      </c>
      <c r="V795" s="6"/>
      <c r="Y795" s="6"/>
      <c r="AB795" s="6"/>
    </row>
    <row r="796" spans="1:55">
      <c r="A796" s="8">
        <v>300001247</v>
      </c>
      <c r="B796" s="9">
        <v>1184</v>
      </c>
      <c r="C796" s="10" t="s">
        <v>1492</v>
      </c>
      <c r="D796" s="9" t="s">
        <v>1493</v>
      </c>
      <c r="E796" s="10" t="s">
        <v>1494</v>
      </c>
      <c r="F796" s="19" t="s">
        <v>35</v>
      </c>
      <c r="G796" s="18">
        <v>5001</v>
      </c>
      <c r="H796" s="6" t="s">
        <v>1671</v>
      </c>
      <c r="I796" s="6" t="s">
        <v>1839</v>
      </c>
      <c r="J796" s="18">
        <v>5002</v>
      </c>
      <c r="K796" s="6" t="s">
        <v>1671</v>
      </c>
      <c r="L796" s="6" t="s">
        <v>1722</v>
      </c>
      <c r="M796" s="18">
        <v>5003</v>
      </c>
      <c r="N796" s="6" t="s">
        <v>1671</v>
      </c>
      <c r="O796" s="6" t="s">
        <v>1841</v>
      </c>
      <c r="P796" s="18">
        <v>5004</v>
      </c>
      <c r="Q796" s="6" t="s">
        <v>1671</v>
      </c>
      <c r="R796" s="6" t="s">
        <v>2014</v>
      </c>
      <c r="S796" s="18">
        <v>5008</v>
      </c>
      <c r="T796" s="6" t="s">
        <v>1671</v>
      </c>
      <c r="U796" s="6" t="s">
        <v>1864</v>
      </c>
      <c r="V796" s="18">
        <v>5099</v>
      </c>
      <c r="W796" s="6" t="s">
        <v>1671</v>
      </c>
      <c r="X796" s="6" t="s">
        <v>28</v>
      </c>
      <c r="Y796" s="6"/>
      <c r="AB796" s="6"/>
      <c r="AE796" s="6"/>
    </row>
    <row r="797" spans="1:55">
      <c r="A797" s="8">
        <v>300001634</v>
      </c>
      <c r="B797" s="9">
        <v>1185</v>
      </c>
      <c r="C797" s="10" t="s">
        <v>1495</v>
      </c>
      <c r="D797" s="9" t="s">
        <v>1496</v>
      </c>
      <c r="E797" s="10" t="s">
        <v>1497</v>
      </c>
      <c r="F797" s="19" t="s">
        <v>39</v>
      </c>
      <c r="G797" s="18">
        <v>2007</v>
      </c>
      <c r="H797" s="6" t="s">
        <v>1602</v>
      </c>
      <c r="I797" s="6" t="s">
        <v>1608</v>
      </c>
      <c r="J797" s="18">
        <v>2008</v>
      </c>
      <c r="K797" s="6" t="s">
        <v>1602</v>
      </c>
      <c r="L797" s="6" t="s">
        <v>1609</v>
      </c>
      <c r="M797" s="18">
        <v>15099</v>
      </c>
      <c r="N797" s="6" t="s">
        <v>1610</v>
      </c>
      <c r="O797" s="6" t="s">
        <v>28</v>
      </c>
      <c r="P797" s="6"/>
      <c r="S797" s="6"/>
      <c r="V797" s="6"/>
    </row>
    <row r="798" spans="1:55">
      <c r="A798" s="8">
        <v>300002121</v>
      </c>
      <c r="B798" s="9">
        <v>1186</v>
      </c>
      <c r="C798" s="10" t="s">
        <v>1498</v>
      </c>
      <c r="D798" s="9" t="s">
        <v>1499</v>
      </c>
      <c r="E798" s="10" t="s">
        <v>1500</v>
      </c>
      <c r="F798" s="19" t="s">
        <v>83</v>
      </c>
      <c r="G798" s="18">
        <v>2007</v>
      </c>
      <c r="H798" s="6" t="s">
        <v>1602</v>
      </c>
      <c r="I798" s="6" t="s">
        <v>1608</v>
      </c>
      <c r="J798" s="18">
        <v>2008</v>
      </c>
      <c r="K798" s="6" t="s">
        <v>1602</v>
      </c>
      <c r="L798" s="6" t="s">
        <v>1609</v>
      </c>
      <c r="M798" s="18">
        <v>15003</v>
      </c>
      <c r="N798" s="6" t="s">
        <v>1610</v>
      </c>
      <c r="O798" s="6" t="s">
        <v>1611</v>
      </c>
      <c r="P798" s="6"/>
      <c r="S798" s="6"/>
      <c r="V798" s="6"/>
    </row>
    <row r="799" spans="1:55">
      <c r="A799" s="8">
        <v>300002509</v>
      </c>
      <c r="B799" s="9">
        <v>1188</v>
      </c>
      <c r="C799" s="10" t="s">
        <v>2581</v>
      </c>
      <c r="D799" s="9" t="s">
        <v>2582</v>
      </c>
      <c r="E799" s="10" t="s">
        <v>2583</v>
      </c>
      <c r="F799" s="19" t="s">
        <v>27</v>
      </c>
      <c r="G799" s="18">
        <v>14001</v>
      </c>
      <c r="H799" s="6" t="s">
        <v>1640</v>
      </c>
      <c r="I799" s="6" t="s">
        <v>1641</v>
      </c>
      <c r="J799" s="6"/>
      <c r="M799" s="6"/>
      <c r="P799" s="6"/>
      <c r="S799" s="6"/>
    </row>
    <row r="800" spans="1:55">
      <c r="A800" s="8">
        <v>300002323</v>
      </c>
      <c r="B800" s="9">
        <v>1189</v>
      </c>
      <c r="C800" s="10" t="s">
        <v>1501</v>
      </c>
      <c r="D800" s="9" t="s">
        <v>1502</v>
      </c>
      <c r="E800" s="10" t="s">
        <v>1503</v>
      </c>
      <c r="F800" s="19" t="s">
        <v>27</v>
      </c>
      <c r="G800" s="18">
        <v>5008</v>
      </c>
      <c r="H800" s="6" t="s">
        <v>1671</v>
      </c>
      <c r="I800" s="6" t="s">
        <v>1864</v>
      </c>
      <c r="J800" s="6"/>
      <c r="M800" s="6"/>
      <c r="P800" s="6"/>
      <c r="Y800" s="6"/>
      <c r="AB800" s="6"/>
      <c r="AE800" s="6"/>
    </row>
    <row r="801" spans="1:64">
      <c r="A801" s="8">
        <v>300002733</v>
      </c>
      <c r="B801" s="9">
        <v>1191</v>
      </c>
      <c r="C801" s="10" t="s">
        <v>1504</v>
      </c>
      <c r="D801" s="9" t="s">
        <v>1505</v>
      </c>
      <c r="E801" s="10" t="s">
        <v>1506</v>
      </c>
      <c r="F801" s="19" t="s">
        <v>27</v>
      </c>
      <c r="G801" s="18">
        <v>4006</v>
      </c>
      <c r="H801" s="6" t="s">
        <v>1626</v>
      </c>
      <c r="I801" s="6" t="s">
        <v>1629</v>
      </c>
      <c r="J801" s="18">
        <v>11099</v>
      </c>
      <c r="K801" s="6" t="s">
        <v>1630</v>
      </c>
      <c r="L801" s="6" t="s">
        <v>28</v>
      </c>
      <c r="M801" s="6"/>
      <c r="P801" s="6"/>
      <c r="S801" s="6"/>
      <c r="V801" s="6"/>
      <c r="Y801" s="6"/>
    </row>
    <row r="802" spans="1:64">
      <c r="A802" s="8">
        <v>300002371</v>
      </c>
      <c r="B802" s="9">
        <v>1193</v>
      </c>
      <c r="C802" s="10" t="s">
        <v>1507</v>
      </c>
      <c r="D802" s="9" t="s">
        <v>1508</v>
      </c>
      <c r="E802" s="10" t="s">
        <v>1509</v>
      </c>
      <c r="F802" s="19" t="s">
        <v>27</v>
      </c>
      <c r="G802" s="18">
        <v>15003</v>
      </c>
      <c r="H802" s="6" t="s">
        <v>1610</v>
      </c>
      <c r="I802" s="6" t="s">
        <v>1611</v>
      </c>
      <c r="J802" s="6"/>
      <c r="M802" s="6"/>
      <c r="P802" s="6"/>
      <c r="S802" s="6"/>
      <c r="V802" s="6"/>
    </row>
    <row r="803" spans="1:64">
      <c r="A803" s="8">
        <v>300002738</v>
      </c>
      <c r="B803" s="9">
        <v>1195</v>
      </c>
      <c r="C803" s="10" t="s">
        <v>2584</v>
      </c>
      <c r="D803" s="9" t="s">
        <v>2585</v>
      </c>
      <c r="E803" s="10" t="s">
        <v>2586</v>
      </c>
      <c r="F803" s="19" t="s">
        <v>27</v>
      </c>
      <c r="G803" s="18">
        <v>5001</v>
      </c>
      <c r="H803" s="6" t="s">
        <v>1671</v>
      </c>
      <c r="I803" s="6" t="s">
        <v>1839</v>
      </c>
      <c r="J803" s="18">
        <v>5099</v>
      </c>
      <c r="K803" s="6" t="s">
        <v>1671</v>
      </c>
      <c r="L803" s="6" t="s">
        <v>28</v>
      </c>
      <c r="M803" s="18">
        <v>15006</v>
      </c>
      <c r="N803" s="6" t="s">
        <v>1610</v>
      </c>
      <c r="O803" s="6" t="s">
        <v>1671</v>
      </c>
      <c r="P803" s="18">
        <v>15011</v>
      </c>
      <c r="Q803" s="6" t="s">
        <v>1610</v>
      </c>
      <c r="R803" s="6" t="s">
        <v>1720</v>
      </c>
      <c r="S803" s="6"/>
      <c r="V803" s="6"/>
      <c r="Y803" s="6"/>
      <c r="AB803" s="6"/>
    </row>
    <row r="804" spans="1:64">
      <c r="A804" s="8">
        <v>300002833</v>
      </c>
      <c r="B804" s="9">
        <v>1196</v>
      </c>
      <c r="C804" s="10" t="s">
        <v>1510</v>
      </c>
      <c r="D804" s="9" t="s">
        <v>1511</v>
      </c>
      <c r="E804" s="10" t="s">
        <v>1512</v>
      </c>
      <c r="F804" s="19" t="s">
        <v>27</v>
      </c>
      <c r="G804" s="18">
        <v>2002</v>
      </c>
      <c r="H804" s="6" t="s">
        <v>1602</v>
      </c>
      <c r="I804" s="6" t="s">
        <v>1604</v>
      </c>
      <c r="J804" s="18">
        <v>2004</v>
      </c>
      <c r="K804" s="6" t="s">
        <v>1602</v>
      </c>
      <c r="L804" s="6" t="s">
        <v>1605</v>
      </c>
      <c r="M804" s="6"/>
      <c r="P804" s="6"/>
      <c r="S804" s="6"/>
      <c r="V804" s="6"/>
    </row>
    <row r="805" spans="1:64">
      <c r="A805" s="8">
        <v>300002188</v>
      </c>
      <c r="B805" s="9">
        <v>1198</v>
      </c>
      <c r="C805" s="10" t="s">
        <v>1513</v>
      </c>
      <c r="D805" s="9" t="s">
        <v>1514</v>
      </c>
      <c r="E805" s="10" t="s">
        <v>1515</v>
      </c>
      <c r="F805" s="19" t="s">
        <v>39</v>
      </c>
      <c r="G805" s="18">
        <v>2007</v>
      </c>
      <c r="H805" s="6" t="s">
        <v>1602</v>
      </c>
      <c r="I805" s="6" t="s">
        <v>1608</v>
      </c>
      <c r="J805" s="18">
        <v>2008</v>
      </c>
      <c r="K805" s="6" t="s">
        <v>1602</v>
      </c>
      <c r="L805" s="6" t="s">
        <v>1609</v>
      </c>
      <c r="M805" s="18">
        <v>3001</v>
      </c>
      <c r="N805" s="6" t="s">
        <v>1652</v>
      </c>
      <c r="O805" s="6" t="s">
        <v>1699</v>
      </c>
      <c r="P805" s="18">
        <v>3006</v>
      </c>
      <c r="Q805" s="6" t="s">
        <v>1652</v>
      </c>
      <c r="R805" s="6" t="s">
        <v>1654</v>
      </c>
      <c r="S805" s="18">
        <v>3013</v>
      </c>
      <c r="T805" s="6" t="s">
        <v>1652</v>
      </c>
      <c r="U805" s="6" t="s">
        <v>1840</v>
      </c>
      <c r="V805" s="18">
        <v>3099</v>
      </c>
      <c r="W805" s="6" t="s">
        <v>1652</v>
      </c>
      <c r="X805" s="6" t="s">
        <v>28</v>
      </c>
      <c r="Y805" s="18">
        <v>4003</v>
      </c>
      <c r="Z805" s="6" t="s">
        <v>1626</v>
      </c>
      <c r="AA805" s="6" t="s">
        <v>1627</v>
      </c>
      <c r="AB805" s="18">
        <v>10005</v>
      </c>
      <c r="AC805" s="6" t="s">
        <v>1660</v>
      </c>
      <c r="AD805" s="6" t="s">
        <v>1679</v>
      </c>
      <c r="AE805" s="18">
        <v>15004</v>
      </c>
      <c r="AF805" s="6" t="s">
        <v>1610</v>
      </c>
      <c r="AG805" s="6" t="s">
        <v>1652</v>
      </c>
      <c r="AH805" s="18">
        <v>99099</v>
      </c>
      <c r="AI805" s="6" t="s">
        <v>28</v>
      </c>
      <c r="AJ805" s="6" t="s">
        <v>28</v>
      </c>
      <c r="AK805" s="6"/>
      <c r="AN805" s="6"/>
      <c r="AQ805" s="6"/>
    </row>
    <row r="806" spans="1:64">
      <c r="A806" s="8">
        <v>300001414</v>
      </c>
      <c r="B806" s="9">
        <v>1199</v>
      </c>
      <c r="C806" s="10" t="s">
        <v>1516</v>
      </c>
      <c r="D806" s="9" t="s">
        <v>1517</v>
      </c>
      <c r="E806" s="10" t="s">
        <v>1518</v>
      </c>
      <c r="F806" s="19" t="s">
        <v>27</v>
      </c>
      <c r="G806" s="18">
        <v>11005</v>
      </c>
      <c r="H806" s="6" t="s">
        <v>1630</v>
      </c>
      <c r="I806" s="6" t="s">
        <v>1835</v>
      </c>
      <c r="J806" s="6"/>
      <c r="M806" s="6"/>
      <c r="P806" s="6"/>
      <c r="AE806" s="6"/>
      <c r="AH806" s="6"/>
      <c r="AK806" s="6"/>
    </row>
    <row r="807" spans="1:64">
      <c r="A807" s="8">
        <v>300002511</v>
      </c>
      <c r="B807" s="9">
        <v>1199</v>
      </c>
      <c r="C807" s="10" t="s">
        <v>1516</v>
      </c>
      <c r="D807" s="9" t="s">
        <v>1517</v>
      </c>
      <c r="E807" s="10" t="s">
        <v>2587</v>
      </c>
      <c r="F807" s="19" t="s">
        <v>27</v>
      </c>
      <c r="G807" s="18">
        <v>9001</v>
      </c>
      <c r="H807" s="6" t="s">
        <v>1676</v>
      </c>
      <c r="I807" s="6" t="s">
        <v>1677</v>
      </c>
      <c r="J807" s="18">
        <v>13099</v>
      </c>
      <c r="K807" s="6" t="s">
        <v>1631</v>
      </c>
      <c r="L807" s="6" t="s">
        <v>28</v>
      </c>
      <c r="M807" s="18">
        <v>99099</v>
      </c>
      <c r="N807" s="6" t="s">
        <v>28</v>
      </c>
      <c r="O807" s="6" t="s">
        <v>28</v>
      </c>
      <c r="P807" s="6"/>
      <c r="S807" s="6"/>
      <c r="V807" s="6"/>
      <c r="Y807" s="6"/>
      <c r="AB807" s="6"/>
      <c r="AE807" s="6"/>
    </row>
    <row r="808" spans="1:64">
      <c r="A808" s="8">
        <v>300000317</v>
      </c>
      <c r="B808" s="9">
        <v>1200</v>
      </c>
      <c r="C808" s="10" t="s">
        <v>1519</v>
      </c>
      <c r="D808" s="9" t="s">
        <v>1520</v>
      </c>
      <c r="E808" s="10" t="s">
        <v>1521</v>
      </c>
      <c r="F808" s="19" t="s">
        <v>39</v>
      </c>
      <c r="G808" s="18">
        <v>4003</v>
      </c>
      <c r="H808" s="6" t="s">
        <v>1626</v>
      </c>
      <c r="I808" s="6" t="s">
        <v>1627</v>
      </c>
      <c r="J808" s="18">
        <v>4099</v>
      </c>
      <c r="K808" s="6" t="s">
        <v>1626</v>
      </c>
      <c r="L808" s="6" t="s">
        <v>28</v>
      </c>
      <c r="M808" s="18">
        <v>10004</v>
      </c>
      <c r="N808" s="6" t="s">
        <v>1660</v>
      </c>
      <c r="O808" s="6" t="s">
        <v>1661</v>
      </c>
      <c r="P808" s="6"/>
      <c r="S808" s="6"/>
      <c r="V808" s="6"/>
      <c r="AE808" s="6"/>
      <c r="AH808" s="6"/>
      <c r="AK808" s="6"/>
    </row>
    <row r="809" spans="1:64">
      <c r="A809" s="8">
        <v>300002789</v>
      </c>
      <c r="B809" s="9">
        <v>1202</v>
      </c>
      <c r="C809" s="10" t="s">
        <v>1522</v>
      </c>
      <c r="D809" s="9" t="s">
        <v>1523</v>
      </c>
      <c r="E809" s="10" t="s">
        <v>1524</v>
      </c>
      <c r="F809" s="19" t="s">
        <v>35</v>
      </c>
      <c r="G809" s="18">
        <v>2007</v>
      </c>
      <c r="H809" s="6" t="s">
        <v>1602</v>
      </c>
      <c r="I809" s="6" t="s">
        <v>1608</v>
      </c>
      <c r="J809" s="6"/>
      <c r="M809" s="6"/>
      <c r="P809" s="6"/>
      <c r="BI809" s="6"/>
      <c r="BL809" s="6"/>
    </row>
    <row r="810" spans="1:64">
      <c r="A810" s="8">
        <v>300002847</v>
      </c>
      <c r="B810" s="9">
        <v>1203</v>
      </c>
      <c r="C810" s="10" t="s">
        <v>1525</v>
      </c>
      <c r="D810" s="9" t="s">
        <v>1526</v>
      </c>
      <c r="E810" s="10" t="s">
        <v>1527</v>
      </c>
      <c r="F810" s="19" t="s">
        <v>39</v>
      </c>
      <c r="G810" s="18">
        <v>8002</v>
      </c>
      <c r="H810" s="6" t="s">
        <v>1625</v>
      </c>
      <c r="I810" s="6" t="s">
        <v>1638</v>
      </c>
      <c r="J810" s="18">
        <v>8007</v>
      </c>
      <c r="K810" s="6" t="s">
        <v>1625</v>
      </c>
      <c r="L810" s="6" t="s">
        <v>1639</v>
      </c>
      <c r="M810" s="18">
        <v>8099</v>
      </c>
      <c r="N810" s="6" t="s">
        <v>1625</v>
      </c>
      <c r="O810" s="6" t="s">
        <v>28</v>
      </c>
      <c r="P810" s="18">
        <v>10005</v>
      </c>
      <c r="Q810" s="6" t="s">
        <v>1660</v>
      </c>
      <c r="R810" s="6" t="s">
        <v>1679</v>
      </c>
      <c r="S810" s="18">
        <v>10099</v>
      </c>
      <c r="T810" s="6" t="s">
        <v>1660</v>
      </c>
      <c r="U810" s="6" t="s">
        <v>28</v>
      </c>
      <c r="V810" s="6"/>
      <c r="Y810" s="6"/>
      <c r="AB810" s="6"/>
      <c r="AT810" s="6"/>
      <c r="AW810" s="6"/>
      <c r="AZ810" s="6"/>
    </row>
    <row r="811" spans="1:64">
      <c r="A811" s="8">
        <v>300001597</v>
      </c>
      <c r="B811" s="9">
        <v>1205</v>
      </c>
      <c r="C811" s="10" t="s">
        <v>2588</v>
      </c>
      <c r="D811" s="9" t="s">
        <v>2589</v>
      </c>
      <c r="E811" s="10" t="s">
        <v>2590</v>
      </c>
      <c r="F811" s="19" t="s">
        <v>39</v>
      </c>
      <c r="G811" s="18">
        <v>7001</v>
      </c>
      <c r="H811" s="6" t="s">
        <v>1620</v>
      </c>
      <c r="I811" s="6" t="s">
        <v>1621</v>
      </c>
      <c r="J811" s="6"/>
      <c r="M811" s="6"/>
      <c r="P811" s="6"/>
      <c r="AH811" s="6"/>
      <c r="AK811" s="6"/>
      <c r="AN811" s="6"/>
    </row>
    <row r="812" spans="1:64">
      <c r="A812" s="8">
        <v>300000282</v>
      </c>
      <c r="B812" s="9">
        <v>1206</v>
      </c>
      <c r="C812" s="10" t="s">
        <v>2591</v>
      </c>
      <c r="D812" s="9" t="s">
        <v>2592</v>
      </c>
      <c r="E812" s="10" t="s">
        <v>2593</v>
      </c>
      <c r="F812" s="19" t="s">
        <v>39</v>
      </c>
      <c r="G812" s="18">
        <v>15002</v>
      </c>
      <c r="H812" s="6" t="s">
        <v>1610</v>
      </c>
      <c r="I812" s="6" t="s">
        <v>1602</v>
      </c>
      <c r="J812" s="18">
        <v>15004</v>
      </c>
      <c r="K812" s="6" t="s">
        <v>1610</v>
      </c>
      <c r="L812" s="6" t="s">
        <v>1652</v>
      </c>
      <c r="M812" s="18">
        <v>15007</v>
      </c>
      <c r="N812" s="6" t="s">
        <v>1610</v>
      </c>
      <c r="O812" s="6" t="s">
        <v>1755</v>
      </c>
      <c r="P812" s="18">
        <v>15011</v>
      </c>
      <c r="Q812" s="6" t="s">
        <v>1610</v>
      </c>
      <c r="R812" s="6" t="s">
        <v>1720</v>
      </c>
      <c r="S812" s="18">
        <v>15012</v>
      </c>
      <c r="T812" s="6" t="s">
        <v>1610</v>
      </c>
      <c r="U812" s="6" t="s">
        <v>1818</v>
      </c>
      <c r="V812" s="18">
        <v>99002</v>
      </c>
      <c r="W812" s="6" t="s">
        <v>28</v>
      </c>
      <c r="X812" s="6" t="s">
        <v>1737</v>
      </c>
      <c r="Y812" s="6"/>
      <c r="AB812" s="6"/>
      <c r="AE812" s="6"/>
    </row>
    <row r="813" spans="1:64">
      <c r="A813" s="8">
        <v>300002350</v>
      </c>
      <c r="B813" s="9">
        <v>1207</v>
      </c>
      <c r="C813" s="10" t="s">
        <v>1528</v>
      </c>
      <c r="D813" s="9" t="s">
        <v>1529</v>
      </c>
      <c r="E813" s="10" t="s">
        <v>1530</v>
      </c>
      <c r="F813" s="19" t="s">
        <v>39</v>
      </c>
      <c r="G813" s="18">
        <v>1001</v>
      </c>
      <c r="H813" s="6" t="s">
        <v>1615</v>
      </c>
      <c r="I813" s="6" t="s">
        <v>1688</v>
      </c>
      <c r="J813" s="18">
        <v>1002</v>
      </c>
      <c r="K813" s="6" t="s">
        <v>1615</v>
      </c>
      <c r="L813" s="6" t="s">
        <v>1616</v>
      </c>
      <c r="M813" s="18">
        <v>1004</v>
      </c>
      <c r="N813" s="6" t="s">
        <v>1615</v>
      </c>
      <c r="O813" s="6" t="s">
        <v>1617</v>
      </c>
      <c r="P813" s="18">
        <v>2001</v>
      </c>
      <c r="Q813" s="6" t="s">
        <v>1602</v>
      </c>
      <c r="R813" s="6" t="s">
        <v>1603</v>
      </c>
      <c r="S813" s="18">
        <v>2002</v>
      </c>
      <c r="T813" s="6" t="s">
        <v>1602</v>
      </c>
      <c r="U813" s="6" t="s">
        <v>1604</v>
      </c>
      <c r="V813" s="18">
        <v>2004</v>
      </c>
      <c r="W813" s="6" t="s">
        <v>1602</v>
      </c>
      <c r="X813" s="6" t="s">
        <v>1605</v>
      </c>
      <c r="Y813" s="18">
        <v>2005</v>
      </c>
      <c r="Z813" s="6" t="s">
        <v>1602</v>
      </c>
      <c r="AA813" s="6" t="s">
        <v>1606</v>
      </c>
      <c r="AB813" s="18">
        <v>2006</v>
      </c>
      <c r="AC813" s="6" t="s">
        <v>1602</v>
      </c>
      <c r="AD813" s="6" t="s">
        <v>1607</v>
      </c>
      <c r="AE813" s="18">
        <v>2007</v>
      </c>
      <c r="AF813" s="6" t="s">
        <v>1602</v>
      </c>
      <c r="AG813" s="6" t="s">
        <v>1608</v>
      </c>
      <c r="AH813" s="18">
        <v>3005</v>
      </c>
      <c r="AI813" s="6" t="s">
        <v>1652</v>
      </c>
      <c r="AJ813" s="6" t="s">
        <v>1726</v>
      </c>
      <c r="AK813" s="18">
        <v>8002</v>
      </c>
      <c r="AL813" s="6" t="s">
        <v>1625</v>
      </c>
      <c r="AM813" s="6" t="s">
        <v>1638</v>
      </c>
      <c r="AN813" s="18">
        <v>8004</v>
      </c>
      <c r="AO813" s="6" t="s">
        <v>1625</v>
      </c>
      <c r="AP813" s="6" t="s">
        <v>1682</v>
      </c>
      <c r="AQ813" s="18">
        <v>9001</v>
      </c>
      <c r="AR813" s="6" t="s">
        <v>1676</v>
      </c>
      <c r="AS813" s="6" t="s">
        <v>1677</v>
      </c>
      <c r="AT813" s="6"/>
      <c r="AW813" s="6"/>
      <c r="AZ813" s="6"/>
    </row>
    <row r="814" spans="1:64">
      <c r="A814" s="8">
        <v>300001210</v>
      </c>
      <c r="B814" s="9">
        <v>1208</v>
      </c>
      <c r="C814" s="10" t="s">
        <v>2594</v>
      </c>
      <c r="D814" s="9" t="s">
        <v>2595</v>
      </c>
      <c r="E814" s="10" t="s">
        <v>2596</v>
      </c>
      <c r="F814" s="19" t="s">
        <v>39</v>
      </c>
      <c r="G814" s="18">
        <v>7001</v>
      </c>
      <c r="H814" s="6" t="s">
        <v>1620</v>
      </c>
      <c r="I814" s="6" t="s">
        <v>1621</v>
      </c>
      <c r="J814" s="18">
        <v>7002</v>
      </c>
      <c r="K814" s="6" t="s">
        <v>1620</v>
      </c>
      <c r="L814" s="6" t="s">
        <v>1622</v>
      </c>
      <c r="M814" s="18">
        <v>14099</v>
      </c>
      <c r="N814" s="6" t="s">
        <v>1640</v>
      </c>
      <c r="O814" s="6" t="s">
        <v>28</v>
      </c>
      <c r="P814" s="6"/>
      <c r="S814" s="6"/>
      <c r="V814" s="6"/>
      <c r="Y814" s="6"/>
      <c r="AB814" s="6"/>
    </row>
    <row r="815" spans="1:64">
      <c r="A815" s="8">
        <v>300002904</v>
      </c>
      <c r="B815" s="9">
        <v>1209</v>
      </c>
      <c r="C815" s="10" t="s">
        <v>1531</v>
      </c>
      <c r="D815" s="9" t="s">
        <v>1532</v>
      </c>
      <c r="E815" s="10" t="s">
        <v>1533</v>
      </c>
      <c r="F815" s="19" t="s">
        <v>39</v>
      </c>
      <c r="G815" s="18">
        <v>10001</v>
      </c>
      <c r="H815" s="6" t="s">
        <v>1660</v>
      </c>
      <c r="I815" s="6" t="s">
        <v>1803</v>
      </c>
      <c r="J815" s="6"/>
      <c r="M815" s="6"/>
      <c r="P815" s="6"/>
      <c r="S815" s="6"/>
      <c r="V815" s="6"/>
      <c r="Y815" s="6"/>
    </row>
    <row r="816" spans="1:64">
      <c r="A816" s="8">
        <v>300001854</v>
      </c>
      <c r="B816" s="9">
        <v>1210</v>
      </c>
      <c r="C816" s="10" t="s">
        <v>2597</v>
      </c>
      <c r="D816" s="9" t="s">
        <v>2598</v>
      </c>
      <c r="E816" s="10" t="s">
        <v>2599</v>
      </c>
      <c r="F816" s="19" t="s">
        <v>83</v>
      </c>
      <c r="G816" s="18">
        <v>1002</v>
      </c>
      <c r="H816" s="6" t="s">
        <v>1615</v>
      </c>
      <c r="I816" s="6" t="s">
        <v>1616</v>
      </c>
      <c r="J816" s="18">
        <v>7001</v>
      </c>
      <c r="K816" s="6" t="s">
        <v>1620</v>
      </c>
      <c r="L816" s="6" t="s">
        <v>1621</v>
      </c>
      <c r="M816" s="18">
        <v>7006</v>
      </c>
      <c r="N816" s="6" t="s">
        <v>1620</v>
      </c>
      <c r="O816" s="6" t="s">
        <v>1624</v>
      </c>
      <c r="P816" s="18">
        <v>8002</v>
      </c>
      <c r="Q816" s="6" t="s">
        <v>1625</v>
      </c>
      <c r="R816" s="6" t="s">
        <v>1638</v>
      </c>
      <c r="S816" s="18">
        <v>9001</v>
      </c>
      <c r="T816" s="6" t="s">
        <v>1676</v>
      </c>
      <c r="U816" s="6" t="s">
        <v>1677</v>
      </c>
      <c r="V816" s="18">
        <v>10005</v>
      </c>
      <c r="W816" s="6" t="s">
        <v>1660</v>
      </c>
      <c r="X816" s="6" t="s">
        <v>1679</v>
      </c>
      <c r="Y816" s="18">
        <v>13004</v>
      </c>
      <c r="Z816" s="6" t="s">
        <v>1631</v>
      </c>
      <c r="AA816" s="6" t="s">
        <v>1633</v>
      </c>
      <c r="AB816" s="6"/>
      <c r="AE816" s="6"/>
      <c r="AH816" s="6"/>
    </row>
    <row r="817" spans="1:64">
      <c r="A817" s="8">
        <v>300002151</v>
      </c>
      <c r="B817" s="9">
        <v>1211</v>
      </c>
      <c r="C817" s="10" t="s">
        <v>1534</v>
      </c>
      <c r="D817" s="9" t="s">
        <v>1535</v>
      </c>
      <c r="E817" s="10" t="s">
        <v>1536</v>
      </c>
      <c r="F817" s="19" t="s">
        <v>39</v>
      </c>
      <c r="G817" s="18">
        <v>2007</v>
      </c>
      <c r="H817" s="6" t="s">
        <v>1602</v>
      </c>
      <c r="I817" s="6" t="s">
        <v>1608</v>
      </c>
      <c r="J817" s="18">
        <v>2008</v>
      </c>
      <c r="K817" s="6" t="s">
        <v>1602</v>
      </c>
      <c r="L817" s="6" t="s">
        <v>1609</v>
      </c>
      <c r="M817" s="6"/>
      <c r="P817" s="6"/>
      <c r="S817" s="6"/>
      <c r="V817" s="6"/>
      <c r="Y817" s="6"/>
    </row>
    <row r="818" spans="1:64">
      <c r="A818" s="8">
        <v>300002657</v>
      </c>
      <c r="B818" s="9">
        <v>1212</v>
      </c>
      <c r="C818" s="10" t="s">
        <v>1537</v>
      </c>
      <c r="D818" s="9" t="s">
        <v>1538</v>
      </c>
      <c r="E818" s="10" t="s">
        <v>1539</v>
      </c>
      <c r="F818" s="19" t="s">
        <v>27</v>
      </c>
      <c r="G818" s="18">
        <v>11001</v>
      </c>
      <c r="H818" s="6" t="s">
        <v>1630</v>
      </c>
      <c r="I818" s="6" t="s">
        <v>1662</v>
      </c>
      <c r="J818" s="6"/>
      <c r="M818" s="6"/>
      <c r="P818" s="6"/>
      <c r="AN818" s="6"/>
      <c r="AQ818" s="6"/>
      <c r="AT818" s="6"/>
    </row>
    <row r="819" spans="1:64">
      <c r="A819" s="8">
        <v>300001449</v>
      </c>
      <c r="B819" s="9">
        <v>1213</v>
      </c>
      <c r="C819" s="10" t="s">
        <v>1540</v>
      </c>
      <c r="D819" s="9" t="s">
        <v>1541</v>
      </c>
      <c r="E819" s="10" t="s">
        <v>2600</v>
      </c>
      <c r="F819" s="19" t="s">
        <v>35</v>
      </c>
      <c r="G819" s="18">
        <v>6003</v>
      </c>
      <c r="H819" s="6" t="s">
        <v>1656</v>
      </c>
      <c r="I819" s="6" t="s">
        <v>1659</v>
      </c>
      <c r="J819" s="18">
        <v>8002</v>
      </c>
      <c r="K819" s="6" t="s">
        <v>1625</v>
      </c>
      <c r="L819" s="6" t="s">
        <v>1638</v>
      </c>
      <c r="M819" s="18">
        <v>8004</v>
      </c>
      <c r="N819" s="6" t="s">
        <v>1625</v>
      </c>
      <c r="O819" s="6" t="s">
        <v>1682</v>
      </c>
      <c r="P819" s="18">
        <v>9001</v>
      </c>
      <c r="Q819" s="6" t="s">
        <v>1676</v>
      </c>
      <c r="R819" s="6" t="s">
        <v>1677</v>
      </c>
      <c r="S819" s="18">
        <v>9004</v>
      </c>
      <c r="T819" s="6" t="s">
        <v>1676</v>
      </c>
      <c r="U819" s="6" t="s">
        <v>1678</v>
      </c>
      <c r="V819" s="18">
        <v>15009</v>
      </c>
      <c r="W819" s="6" t="s">
        <v>1610</v>
      </c>
      <c r="X819" s="6" t="s">
        <v>2249</v>
      </c>
      <c r="Y819" s="6"/>
      <c r="AB819" s="6"/>
      <c r="AE819" s="6"/>
      <c r="AW819" s="6"/>
      <c r="AZ819" s="6"/>
      <c r="BC819" s="6"/>
    </row>
    <row r="820" spans="1:64">
      <c r="A820" s="8">
        <v>300002905</v>
      </c>
      <c r="B820" s="9">
        <v>1214</v>
      </c>
      <c r="C820" s="10" t="s">
        <v>1542</v>
      </c>
      <c r="D820" s="9" t="s">
        <v>1543</v>
      </c>
      <c r="E820" s="10" t="s">
        <v>1544</v>
      </c>
      <c r="F820" s="19" t="s">
        <v>39</v>
      </c>
      <c r="G820" s="18">
        <v>15099</v>
      </c>
      <c r="H820" s="6" t="s">
        <v>1610</v>
      </c>
      <c r="I820" s="6" t="s">
        <v>28</v>
      </c>
      <c r="J820" s="18">
        <v>99099</v>
      </c>
      <c r="K820" s="6" t="s">
        <v>28</v>
      </c>
      <c r="L820" s="6" t="s">
        <v>28</v>
      </c>
      <c r="M820" s="6"/>
      <c r="P820" s="6"/>
      <c r="S820" s="6"/>
      <c r="V820" s="6"/>
      <c r="Y820" s="6"/>
    </row>
    <row r="821" spans="1:64">
      <c r="A821" s="8">
        <v>300002242</v>
      </c>
      <c r="B821" s="9">
        <v>1219</v>
      </c>
      <c r="C821" s="10" t="s">
        <v>2601</v>
      </c>
      <c r="D821" s="9" t="s">
        <v>2602</v>
      </c>
      <c r="E821" s="10" t="s">
        <v>2603</v>
      </c>
      <c r="F821" s="19" t="s">
        <v>27</v>
      </c>
      <c r="G821" s="18">
        <v>5005</v>
      </c>
      <c r="H821" s="6" t="s">
        <v>1671</v>
      </c>
      <c r="I821" s="6" t="s">
        <v>2483</v>
      </c>
      <c r="J821" s="18">
        <v>5006</v>
      </c>
      <c r="K821" s="6" t="s">
        <v>1671</v>
      </c>
      <c r="L821" s="6" t="s">
        <v>2484</v>
      </c>
      <c r="M821" s="6"/>
      <c r="P821" s="6"/>
      <c r="S821" s="6"/>
      <c r="BF821" s="6"/>
      <c r="BI821" s="6"/>
      <c r="BL821" s="6"/>
    </row>
    <row r="822" spans="1:64">
      <c r="A822" s="8">
        <v>300001762</v>
      </c>
      <c r="B822" s="9">
        <v>1220</v>
      </c>
      <c r="C822" s="10" t="s">
        <v>1545</v>
      </c>
      <c r="D822" s="9" t="s">
        <v>1546</v>
      </c>
      <c r="E822" s="10" t="s">
        <v>1547</v>
      </c>
      <c r="F822" s="19" t="s">
        <v>27</v>
      </c>
      <c r="G822" s="18">
        <v>4099</v>
      </c>
      <c r="H822" s="6" t="s">
        <v>1626</v>
      </c>
      <c r="I822" s="6" t="s">
        <v>28</v>
      </c>
      <c r="J822" s="18">
        <v>99099</v>
      </c>
      <c r="K822" s="6" t="s">
        <v>28</v>
      </c>
      <c r="L822" s="6" t="s">
        <v>28</v>
      </c>
      <c r="M822" s="6"/>
      <c r="P822" s="6"/>
      <c r="S822" s="6"/>
      <c r="V822" s="6"/>
    </row>
    <row r="823" spans="1:64">
      <c r="A823" s="8">
        <v>300002792</v>
      </c>
      <c r="B823" s="9">
        <v>1221</v>
      </c>
      <c r="C823" s="10" t="s">
        <v>1548</v>
      </c>
      <c r="D823" s="9" t="s">
        <v>1549</v>
      </c>
      <c r="E823" s="10" t="s">
        <v>1550</v>
      </c>
      <c r="F823" s="19" t="s">
        <v>39</v>
      </c>
      <c r="G823" s="18">
        <v>4003</v>
      </c>
      <c r="H823" s="6" t="s">
        <v>1626</v>
      </c>
      <c r="I823" s="6" t="s">
        <v>1627</v>
      </c>
      <c r="J823" s="6"/>
      <c r="M823" s="6"/>
      <c r="P823" s="6"/>
      <c r="S823" s="6"/>
    </row>
    <row r="824" spans="1:64">
      <c r="A824" s="8">
        <v>300002854</v>
      </c>
      <c r="B824" s="9">
        <v>1222</v>
      </c>
      <c r="C824" s="10" t="s">
        <v>1551</v>
      </c>
      <c r="D824" s="9" t="s">
        <v>1552</v>
      </c>
      <c r="E824" s="10" t="s">
        <v>1553</v>
      </c>
      <c r="F824" s="19" t="s">
        <v>39</v>
      </c>
      <c r="G824" s="18">
        <v>15006</v>
      </c>
      <c r="H824" s="6" t="s">
        <v>1610</v>
      </c>
      <c r="I824" s="6" t="s">
        <v>1671</v>
      </c>
      <c r="J824" s="6"/>
      <c r="M824" s="6"/>
      <c r="P824" s="6"/>
      <c r="S824" s="6"/>
      <c r="V824" s="6"/>
    </row>
    <row r="825" spans="1:64">
      <c r="A825" s="8">
        <v>300002083</v>
      </c>
      <c r="B825" s="9">
        <v>1223</v>
      </c>
      <c r="C825" s="10" t="s">
        <v>1554</v>
      </c>
      <c r="D825" s="9" t="s">
        <v>1555</v>
      </c>
      <c r="E825" s="10" t="s">
        <v>1556</v>
      </c>
      <c r="F825" s="19" t="s">
        <v>39</v>
      </c>
      <c r="G825" s="18">
        <v>10004</v>
      </c>
      <c r="H825" s="6" t="s">
        <v>1660</v>
      </c>
      <c r="I825" s="6" t="s">
        <v>1661</v>
      </c>
      <c r="J825" s="18">
        <v>11099</v>
      </c>
      <c r="K825" s="6" t="s">
        <v>1630</v>
      </c>
      <c r="L825" s="6" t="s">
        <v>28</v>
      </c>
      <c r="M825" s="6"/>
      <c r="P825" s="6"/>
      <c r="S825" s="6"/>
    </row>
    <row r="826" spans="1:64">
      <c r="A826" s="8">
        <v>300002906</v>
      </c>
      <c r="B826" s="9">
        <v>1224</v>
      </c>
      <c r="C826" s="10" t="s">
        <v>1557</v>
      </c>
      <c r="D826" s="9" t="s">
        <v>1558</v>
      </c>
      <c r="E826" s="10" t="s">
        <v>1559</v>
      </c>
      <c r="F826" s="19" t="s">
        <v>39</v>
      </c>
      <c r="G826" s="18">
        <v>2007</v>
      </c>
      <c r="H826" s="6" t="s">
        <v>1602</v>
      </c>
      <c r="I826" s="6" t="s">
        <v>1608</v>
      </c>
      <c r="J826" s="18">
        <v>2008</v>
      </c>
      <c r="K826" s="6" t="s">
        <v>1602</v>
      </c>
      <c r="L826" s="6" t="s">
        <v>1609</v>
      </c>
      <c r="M826" s="6"/>
      <c r="P826" s="6"/>
      <c r="S826" s="6"/>
    </row>
    <row r="827" spans="1:64">
      <c r="A827" s="8">
        <v>300000892</v>
      </c>
      <c r="B827" s="9">
        <v>1225</v>
      </c>
      <c r="C827" s="10" t="s">
        <v>2604</v>
      </c>
      <c r="D827" s="9" t="s">
        <v>2605</v>
      </c>
      <c r="E827" s="10" t="s">
        <v>2606</v>
      </c>
      <c r="F827" s="19" t="s">
        <v>83</v>
      </c>
      <c r="G827" s="18">
        <v>12002</v>
      </c>
      <c r="H827" s="6" t="s">
        <v>1669</v>
      </c>
      <c r="I827" s="6" t="s">
        <v>1670</v>
      </c>
      <c r="J827" s="6"/>
      <c r="M827" s="6"/>
      <c r="P827" s="6"/>
    </row>
    <row r="828" spans="1:64">
      <c r="A828" s="8">
        <v>300001592</v>
      </c>
      <c r="B828" s="9">
        <v>1227</v>
      </c>
      <c r="C828" s="10" t="s">
        <v>1560</v>
      </c>
      <c r="D828" s="9" t="s">
        <v>2607</v>
      </c>
      <c r="E828" s="10" t="s">
        <v>1561</v>
      </c>
      <c r="F828" s="19" t="s">
        <v>83</v>
      </c>
      <c r="G828" s="18">
        <v>8006</v>
      </c>
      <c r="H828" s="6" t="s">
        <v>1625</v>
      </c>
      <c r="I828" s="6" t="s">
        <v>1751</v>
      </c>
      <c r="J828" s="18">
        <v>8007</v>
      </c>
      <c r="K828" s="6" t="s">
        <v>1625</v>
      </c>
      <c r="L828" s="6" t="s">
        <v>1639</v>
      </c>
      <c r="M828" s="18">
        <v>15008</v>
      </c>
      <c r="N828" s="6" t="s">
        <v>1610</v>
      </c>
      <c r="O828" s="6" t="s">
        <v>1645</v>
      </c>
      <c r="P828" s="6"/>
      <c r="S828" s="6"/>
      <c r="V828" s="6"/>
      <c r="AT828" s="6"/>
      <c r="AW828" s="6"/>
      <c r="AZ828" s="6"/>
    </row>
    <row r="829" spans="1:64">
      <c r="A829" s="8">
        <v>300002834</v>
      </c>
      <c r="B829" s="9">
        <v>1228</v>
      </c>
      <c r="C829" s="10" t="s">
        <v>1562</v>
      </c>
      <c r="D829" s="9" t="s">
        <v>1563</v>
      </c>
      <c r="E829" s="10" t="s">
        <v>1564</v>
      </c>
      <c r="F829" s="19" t="s">
        <v>83</v>
      </c>
      <c r="G829" s="18">
        <v>4003</v>
      </c>
      <c r="H829" s="6" t="s">
        <v>1626</v>
      </c>
      <c r="I829" s="6" t="s">
        <v>1627</v>
      </c>
      <c r="J829" s="6"/>
      <c r="M829" s="6"/>
      <c r="P829" s="6"/>
      <c r="S829" s="6"/>
      <c r="AH829" s="6"/>
      <c r="AK829" s="6"/>
      <c r="AN829" s="6"/>
    </row>
    <row r="830" spans="1:64">
      <c r="A830" s="8">
        <v>300002907</v>
      </c>
      <c r="B830" s="9">
        <v>1229</v>
      </c>
      <c r="C830" s="10" t="s">
        <v>2608</v>
      </c>
      <c r="D830" s="9" t="s">
        <v>2609</v>
      </c>
      <c r="E830" s="10" t="s">
        <v>2610</v>
      </c>
      <c r="F830" s="19" t="s">
        <v>39</v>
      </c>
      <c r="G830" s="18">
        <v>5099</v>
      </c>
      <c r="H830" s="6" t="s">
        <v>1671</v>
      </c>
      <c r="I830" s="6" t="s">
        <v>28</v>
      </c>
      <c r="J830" s="18">
        <v>6099</v>
      </c>
      <c r="K830" s="6" t="s">
        <v>1656</v>
      </c>
      <c r="L830" s="6" t="s">
        <v>28</v>
      </c>
      <c r="M830" s="6"/>
      <c r="P830" s="6"/>
      <c r="S830" s="6"/>
    </row>
    <row r="831" spans="1:64">
      <c r="A831" s="8">
        <v>300002691</v>
      </c>
      <c r="B831" s="9">
        <v>1230</v>
      </c>
      <c r="C831" s="10" t="s">
        <v>1565</v>
      </c>
      <c r="D831" s="9" t="s">
        <v>1566</v>
      </c>
      <c r="E831" s="10" t="s">
        <v>1567</v>
      </c>
      <c r="F831" s="19" t="s">
        <v>39</v>
      </c>
      <c r="G831" s="18">
        <v>11001</v>
      </c>
      <c r="H831" s="6" t="s">
        <v>1630</v>
      </c>
      <c r="I831" s="6" t="s">
        <v>1662</v>
      </c>
      <c r="J831" s="18">
        <v>11099</v>
      </c>
      <c r="K831" s="6" t="s">
        <v>1630</v>
      </c>
      <c r="L831" s="6" t="s">
        <v>28</v>
      </c>
      <c r="M831" s="18">
        <v>99099</v>
      </c>
      <c r="N831" s="6" t="s">
        <v>28</v>
      </c>
      <c r="O831" s="6" t="s">
        <v>28</v>
      </c>
      <c r="P831" s="6"/>
      <c r="S831" s="6"/>
      <c r="V831" s="6"/>
    </row>
    <row r="832" spans="1:64">
      <c r="A832" s="8">
        <v>300001742</v>
      </c>
      <c r="B832" s="9">
        <v>1231</v>
      </c>
      <c r="C832" s="10" t="s">
        <v>2611</v>
      </c>
      <c r="D832" s="9" t="s">
        <v>2612</v>
      </c>
      <c r="E832" s="10" t="s">
        <v>2613</v>
      </c>
      <c r="F832" s="19" t="s">
        <v>83</v>
      </c>
      <c r="G832" s="18">
        <v>2001</v>
      </c>
      <c r="H832" s="6" t="s">
        <v>1602</v>
      </c>
      <c r="I832" s="6" t="s">
        <v>1603</v>
      </c>
      <c r="J832" s="18">
        <v>2007</v>
      </c>
      <c r="K832" s="6" t="s">
        <v>1602</v>
      </c>
      <c r="L832" s="6" t="s">
        <v>1608</v>
      </c>
      <c r="M832" s="18">
        <v>7002</v>
      </c>
      <c r="N832" s="6" t="s">
        <v>1620</v>
      </c>
      <c r="O832" s="6" t="s">
        <v>1622</v>
      </c>
      <c r="P832" s="18">
        <v>7005</v>
      </c>
      <c r="Q832" s="6" t="s">
        <v>1620</v>
      </c>
      <c r="R832" s="6" t="s">
        <v>1623</v>
      </c>
      <c r="S832" s="18">
        <v>8006</v>
      </c>
      <c r="T832" s="6" t="s">
        <v>1625</v>
      </c>
      <c r="U832" s="6" t="s">
        <v>1751</v>
      </c>
      <c r="V832" s="6"/>
      <c r="Y832" s="6"/>
      <c r="AB832" s="6"/>
      <c r="AE832" s="6"/>
    </row>
    <row r="833" spans="1:64">
      <c r="A833" s="8">
        <v>300002836</v>
      </c>
      <c r="B833" s="9">
        <v>1232</v>
      </c>
      <c r="C833" s="10" t="s">
        <v>2614</v>
      </c>
      <c r="D833" s="9" t="s">
        <v>2615</v>
      </c>
      <c r="E833" s="10" t="s">
        <v>2616</v>
      </c>
      <c r="F833" s="19" t="s">
        <v>39</v>
      </c>
      <c r="G833" s="18">
        <v>3006</v>
      </c>
      <c r="H833" s="6" t="s">
        <v>1652</v>
      </c>
      <c r="I833" s="6" t="s">
        <v>1654</v>
      </c>
      <c r="J833" s="6"/>
      <c r="M833" s="6"/>
      <c r="P833" s="6"/>
      <c r="Y833" s="6"/>
      <c r="AB833" s="6"/>
      <c r="AE833" s="6"/>
      <c r="AH833" s="6"/>
      <c r="AK833" s="6"/>
    </row>
    <row r="834" spans="1:64">
      <c r="A834" s="8">
        <v>300000060</v>
      </c>
      <c r="B834" s="9">
        <v>1234</v>
      </c>
      <c r="C834" s="10" t="s">
        <v>1568</v>
      </c>
      <c r="D834" s="9" t="s">
        <v>1569</v>
      </c>
      <c r="E834" s="10" t="s">
        <v>1570</v>
      </c>
      <c r="F834" s="19" t="s">
        <v>39</v>
      </c>
      <c r="G834" s="18">
        <v>1002</v>
      </c>
      <c r="H834" s="6" t="s">
        <v>1615</v>
      </c>
      <c r="I834" s="6" t="s">
        <v>1616</v>
      </c>
      <c r="J834" s="18">
        <v>2002</v>
      </c>
      <c r="K834" s="6" t="s">
        <v>1602</v>
      </c>
      <c r="L834" s="6" t="s">
        <v>1604</v>
      </c>
      <c r="M834" s="18">
        <v>2006</v>
      </c>
      <c r="N834" s="6" t="s">
        <v>1602</v>
      </c>
      <c r="O834" s="6" t="s">
        <v>1607</v>
      </c>
      <c r="P834" s="18">
        <v>2007</v>
      </c>
      <c r="Q834" s="6" t="s">
        <v>1602</v>
      </c>
      <c r="R834" s="6" t="s">
        <v>1608</v>
      </c>
      <c r="S834" s="18">
        <v>2008</v>
      </c>
      <c r="T834" s="6" t="s">
        <v>1602</v>
      </c>
      <c r="U834" s="6" t="s">
        <v>1609</v>
      </c>
      <c r="V834" s="18">
        <v>2099</v>
      </c>
      <c r="W834" s="6" t="s">
        <v>1602</v>
      </c>
      <c r="X834" s="6" t="s">
        <v>28</v>
      </c>
      <c r="Y834" s="18">
        <v>4099</v>
      </c>
      <c r="Z834" s="6" t="s">
        <v>1626</v>
      </c>
      <c r="AA834" s="6" t="s">
        <v>28</v>
      </c>
      <c r="AB834" s="6"/>
      <c r="AE834" s="6"/>
      <c r="AH834" s="6"/>
    </row>
    <row r="835" spans="1:64">
      <c r="A835" s="8">
        <v>300001202</v>
      </c>
      <c r="B835" s="9">
        <v>1236</v>
      </c>
      <c r="C835" s="10" t="s">
        <v>1571</v>
      </c>
      <c r="D835" s="9" t="s">
        <v>1171</v>
      </c>
      <c r="E835" s="10" t="s">
        <v>1572</v>
      </c>
      <c r="F835" s="19" t="s">
        <v>39</v>
      </c>
      <c r="G835" s="18">
        <v>3006</v>
      </c>
      <c r="H835" s="6" t="s">
        <v>1652</v>
      </c>
      <c r="I835" s="6" t="s">
        <v>1654</v>
      </c>
      <c r="J835" s="18">
        <v>10004</v>
      </c>
      <c r="K835" s="6" t="s">
        <v>1660</v>
      </c>
      <c r="L835" s="6" t="s">
        <v>1661</v>
      </c>
      <c r="M835" s="18">
        <v>99099</v>
      </c>
      <c r="N835" s="6" t="s">
        <v>28</v>
      </c>
      <c r="O835" s="6" t="s">
        <v>28</v>
      </c>
      <c r="P835" s="6"/>
      <c r="S835" s="6"/>
      <c r="V835" s="6"/>
      <c r="AH835" s="6"/>
      <c r="AK835" s="6"/>
      <c r="AN835" s="6"/>
    </row>
    <row r="836" spans="1:64">
      <c r="A836" s="8">
        <v>300002417</v>
      </c>
      <c r="B836" s="9">
        <v>1237</v>
      </c>
      <c r="C836" s="10" t="s">
        <v>1573</v>
      </c>
      <c r="D836" s="9" t="s">
        <v>1574</v>
      </c>
      <c r="E836" s="10" t="s">
        <v>1575</v>
      </c>
      <c r="F836" s="19" t="s">
        <v>39</v>
      </c>
      <c r="G836" s="18">
        <v>1001</v>
      </c>
      <c r="H836" s="6" t="s">
        <v>1615</v>
      </c>
      <c r="I836" s="6" t="s">
        <v>1688</v>
      </c>
      <c r="J836" s="18">
        <v>1002</v>
      </c>
      <c r="K836" s="6" t="s">
        <v>1615</v>
      </c>
      <c r="L836" s="6" t="s">
        <v>1616</v>
      </c>
      <c r="M836" s="18">
        <v>2007</v>
      </c>
      <c r="N836" s="6" t="s">
        <v>1602</v>
      </c>
      <c r="O836" s="6" t="s">
        <v>1608</v>
      </c>
      <c r="P836" s="6"/>
      <c r="S836" s="6"/>
      <c r="V836" s="6"/>
    </row>
    <row r="837" spans="1:64">
      <c r="A837" s="8">
        <v>300002726</v>
      </c>
      <c r="B837" s="9">
        <v>1239</v>
      </c>
      <c r="C837" s="10" t="s">
        <v>1576</v>
      </c>
      <c r="D837" s="9" t="s">
        <v>1577</v>
      </c>
      <c r="E837" s="10" t="s">
        <v>1578</v>
      </c>
      <c r="F837" s="19" t="s">
        <v>27</v>
      </c>
      <c r="G837" s="18">
        <v>8002</v>
      </c>
      <c r="H837" s="6" t="s">
        <v>1625</v>
      </c>
      <c r="I837" s="6" t="s">
        <v>1638</v>
      </c>
      <c r="J837" s="18">
        <v>13001</v>
      </c>
      <c r="K837" s="6" t="s">
        <v>1631</v>
      </c>
      <c r="L837" s="6" t="s">
        <v>1707</v>
      </c>
      <c r="M837" s="6"/>
      <c r="P837" s="6"/>
      <c r="S837" s="6"/>
      <c r="AE837" s="6"/>
      <c r="AH837" s="6"/>
      <c r="AK837" s="6"/>
    </row>
    <row r="838" spans="1:64">
      <c r="A838" s="8">
        <v>300002908</v>
      </c>
      <c r="B838" s="9">
        <v>1241</v>
      </c>
      <c r="C838" s="10" t="s">
        <v>1579</v>
      </c>
      <c r="D838" s="9" t="s">
        <v>1580</v>
      </c>
      <c r="E838" s="10" t="s">
        <v>1581</v>
      </c>
      <c r="F838" s="19" t="s">
        <v>39</v>
      </c>
      <c r="G838" s="18">
        <v>99099</v>
      </c>
      <c r="H838" s="6" t="s">
        <v>28</v>
      </c>
      <c r="I838" s="6" t="s">
        <v>28</v>
      </c>
      <c r="J838" s="6"/>
      <c r="M838" s="6"/>
      <c r="P838" s="6"/>
      <c r="V838" s="6"/>
      <c r="Y838" s="6"/>
      <c r="AB838" s="6"/>
      <c r="AE838" s="6"/>
    </row>
    <row r="839" spans="1:64">
      <c r="A839" s="8">
        <v>300002473</v>
      </c>
      <c r="B839" s="9">
        <v>1244</v>
      </c>
      <c r="C839" s="10" t="s">
        <v>2617</v>
      </c>
      <c r="D839" s="9" t="s">
        <v>2618</v>
      </c>
      <c r="E839" s="10" t="s">
        <v>2619</v>
      </c>
      <c r="F839" s="19" t="s">
        <v>35</v>
      </c>
      <c r="G839" s="18">
        <v>8006</v>
      </c>
      <c r="H839" s="6" t="s">
        <v>1625</v>
      </c>
      <c r="I839" s="6" t="s">
        <v>1751</v>
      </c>
      <c r="J839" s="18">
        <v>8007</v>
      </c>
      <c r="K839" s="6" t="s">
        <v>1625</v>
      </c>
      <c r="L839" s="6" t="s">
        <v>1639</v>
      </c>
      <c r="M839" s="18">
        <v>9001</v>
      </c>
      <c r="N839" s="6" t="s">
        <v>1676</v>
      </c>
      <c r="O839" s="6" t="s">
        <v>1677</v>
      </c>
      <c r="P839" s="18">
        <v>9004</v>
      </c>
      <c r="Q839" s="6" t="s">
        <v>1676</v>
      </c>
      <c r="R839" s="6" t="s">
        <v>1678</v>
      </c>
      <c r="S839" s="18">
        <v>15008</v>
      </c>
      <c r="T839" s="6" t="s">
        <v>1610</v>
      </c>
      <c r="U839" s="6" t="s">
        <v>1645</v>
      </c>
      <c r="V839" s="6"/>
      <c r="Y839" s="6"/>
      <c r="AB839" s="6"/>
    </row>
    <row r="840" spans="1:64">
      <c r="A840" s="8">
        <v>300002909</v>
      </c>
      <c r="B840" s="9">
        <v>1247</v>
      </c>
      <c r="C840" s="10" t="s">
        <v>1582</v>
      </c>
      <c r="D840" s="9" t="s">
        <v>1583</v>
      </c>
      <c r="E840" s="10" t="s">
        <v>1584</v>
      </c>
      <c r="F840" s="19" t="s">
        <v>39</v>
      </c>
      <c r="G840" s="18">
        <v>1001</v>
      </c>
      <c r="H840" s="6" t="s">
        <v>1615</v>
      </c>
      <c r="I840" s="6" t="s">
        <v>1688</v>
      </c>
      <c r="J840" s="18">
        <v>1099</v>
      </c>
      <c r="K840" s="6" t="s">
        <v>1615</v>
      </c>
      <c r="L840" s="6" t="s">
        <v>28</v>
      </c>
      <c r="M840" s="18">
        <v>2008</v>
      </c>
      <c r="N840" s="6" t="s">
        <v>1602</v>
      </c>
      <c r="O840" s="6" t="s">
        <v>1609</v>
      </c>
      <c r="P840" s="18">
        <v>2099</v>
      </c>
      <c r="Q840" s="6" t="s">
        <v>1602</v>
      </c>
      <c r="R840" s="6" t="s">
        <v>28</v>
      </c>
      <c r="S840" s="18">
        <v>15001</v>
      </c>
      <c r="T840" s="6" t="s">
        <v>1610</v>
      </c>
      <c r="U840" s="6" t="s">
        <v>1688</v>
      </c>
      <c r="V840" s="18">
        <v>15003</v>
      </c>
      <c r="W840" s="6" t="s">
        <v>1610</v>
      </c>
      <c r="X840" s="6" t="s">
        <v>1611</v>
      </c>
      <c r="Y840" s="18">
        <v>15099</v>
      </c>
      <c r="Z840" s="6" t="s">
        <v>1610</v>
      </c>
      <c r="AA840" s="6" t="s">
        <v>28</v>
      </c>
      <c r="AB840" s="18">
        <v>99099</v>
      </c>
      <c r="AC840" s="6" t="s">
        <v>28</v>
      </c>
      <c r="AD840" s="6" t="s">
        <v>28</v>
      </c>
      <c r="AE840" s="6"/>
      <c r="AH840" s="6"/>
      <c r="AK840" s="6"/>
    </row>
    <row r="841" spans="1:64">
      <c r="A841" s="8">
        <v>300001535</v>
      </c>
      <c r="B841" s="9">
        <v>1248</v>
      </c>
      <c r="C841" s="10" t="s">
        <v>1585</v>
      </c>
      <c r="D841" s="9" t="s">
        <v>1586</v>
      </c>
      <c r="E841" s="10" t="s">
        <v>1587</v>
      </c>
      <c r="F841" s="19" t="s">
        <v>39</v>
      </c>
      <c r="G841" s="18">
        <v>1001</v>
      </c>
      <c r="H841" s="6" t="s">
        <v>1615</v>
      </c>
      <c r="I841" s="6" t="s">
        <v>1688</v>
      </c>
      <c r="J841" s="18">
        <v>2008</v>
      </c>
      <c r="K841" s="6" t="s">
        <v>1602</v>
      </c>
      <c r="L841" s="6" t="s">
        <v>1609</v>
      </c>
      <c r="M841" s="18">
        <v>15001</v>
      </c>
      <c r="N841" s="6" t="s">
        <v>1610</v>
      </c>
      <c r="O841" s="6" t="s">
        <v>1688</v>
      </c>
      <c r="P841" s="18">
        <v>15099</v>
      </c>
      <c r="Q841" s="6" t="s">
        <v>1610</v>
      </c>
      <c r="R841" s="6" t="s">
        <v>28</v>
      </c>
      <c r="S841" s="6"/>
      <c r="V841" s="6"/>
      <c r="Y841" s="6"/>
      <c r="AH841" s="6"/>
      <c r="AK841" s="6"/>
      <c r="AN841" s="6"/>
    </row>
    <row r="842" spans="1:64">
      <c r="A842" s="8">
        <v>300001274</v>
      </c>
      <c r="B842" s="9">
        <v>1249</v>
      </c>
      <c r="C842" s="10" t="s">
        <v>1588</v>
      </c>
      <c r="D842" s="9" t="s">
        <v>1589</v>
      </c>
      <c r="E842" s="10" t="s">
        <v>1590</v>
      </c>
      <c r="F842" s="19" t="s">
        <v>83</v>
      </c>
      <c r="G842" s="18">
        <v>4001</v>
      </c>
      <c r="H842" s="6" t="s">
        <v>1626</v>
      </c>
      <c r="I842" s="6" t="s">
        <v>1741</v>
      </c>
      <c r="J842" s="18">
        <v>4004</v>
      </c>
      <c r="K842" s="6" t="s">
        <v>1626</v>
      </c>
      <c r="L842" s="6" t="s">
        <v>1628</v>
      </c>
      <c r="M842" s="18">
        <v>4006</v>
      </c>
      <c r="N842" s="6" t="s">
        <v>1626</v>
      </c>
      <c r="O842" s="6" t="s">
        <v>1629</v>
      </c>
      <c r="P842" s="18">
        <v>5001</v>
      </c>
      <c r="Q842" s="6" t="s">
        <v>1671</v>
      </c>
      <c r="R842" s="6" t="s">
        <v>1839</v>
      </c>
      <c r="S842" s="18">
        <v>5002</v>
      </c>
      <c r="T842" s="6" t="s">
        <v>1671</v>
      </c>
      <c r="U842" s="6" t="s">
        <v>1722</v>
      </c>
      <c r="V842" s="18">
        <v>5004</v>
      </c>
      <c r="W842" s="6" t="s">
        <v>1671</v>
      </c>
      <c r="X842" s="6" t="s">
        <v>2014</v>
      </c>
      <c r="Y842" s="18">
        <v>6001</v>
      </c>
      <c r="Z842" s="6" t="s">
        <v>1656</v>
      </c>
      <c r="AA842" s="6" t="s">
        <v>1657</v>
      </c>
      <c r="AB842" s="18">
        <v>6003</v>
      </c>
      <c r="AC842" s="6" t="s">
        <v>1656</v>
      </c>
      <c r="AD842" s="6" t="s">
        <v>1659</v>
      </c>
      <c r="AE842" s="18">
        <v>10004</v>
      </c>
      <c r="AF842" s="6" t="s">
        <v>1660</v>
      </c>
      <c r="AG842" s="6" t="s">
        <v>1661</v>
      </c>
      <c r="AH842" s="6"/>
      <c r="AK842" s="6"/>
      <c r="AN842" s="6"/>
      <c r="AQ842" s="6"/>
      <c r="AT842" s="6"/>
    </row>
    <row r="843" spans="1:64">
      <c r="A843" s="8">
        <v>300002169</v>
      </c>
      <c r="B843" s="9">
        <v>1251</v>
      </c>
      <c r="C843" s="10" t="s">
        <v>2620</v>
      </c>
      <c r="D843" s="9" t="s">
        <v>2621</v>
      </c>
      <c r="E843" s="10" t="s">
        <v>2622</v>
      </c>
      <c r="F843" s="19" t="s">
        <v>83</v>
      </c>
      <c r="G843" s="18">
        <v>7006</v>
      </c>
      <c r="H843" s="6" t="s">
        <v>1620</v>
      </c>
      <c r="I843" s="6" t="s">
        <v>1624</v>
      </c>
      <c r="J843" s="6"/>
      <c r="M843" s="6"/>
      <c r="P843" s="6"/>
      <c r="S843" s="6"/>
      <c r="V843" s="6"/>
    </row>
    <row r="844" spans="1:64">
      <c r="A844" s="8">
        <v>300002445</v>
      </c>
      <c r="B844" s="9">
        <v>1255</v>
      </c>
      <c r="C844" s="10" t="s">
        <v>2623</v>
      </c>
      <c r="D844" s="9" t="s">
        <v>2624</v>
      </c>
      <c r="E844" s="10" t="s">
        <v>2625</v>
      </c>
      <c r="F844" s="19" t="s">
        <v>27</v>
      </c>
      <c r="G844" s="18">
        <v>3099</v>
      </c>
      <c r="H844" s="6" t="s">
        <v>1652</v>
      </c>
      <c r="I844" s="6" t="s">
        <v>28</v>
      </c>
      <c r="J844" s="18">
        <v>4002</v>
      </c>
      <c r="K844" s="6" t="s">
        <v>1626</v>
      </c>
      <c r="L844" s="6" t="s">
        <v>1655</v>
      </c>
      <c r="M844" s="18">
        <v>5008</v>
      </c>
      <c r="N844" s="6" t="s">
        <v>1671</v>
      </c>
      <c r="O844" s="6" t="s">
        <v>1864</v>
      </c>
      <c r="P844" s="18">
        <v>6001</v>
      </c>
      <c r="Q844" s="6" t="s">
        <v>1656</v>
      </c>
      <c r="R844" s="6" t="s">
        <v>1657</v>
      </c>
      <c r="S844" s="18">
        <v>6002</v>
      </c>
      <c r="T844" s="6" t="s">
        <v>1656</v>
      </c>
      <c r="U844" s="6" t="s">
        <v>1658</v>
      </c>
      <c r="V844" s="18">
        <v>6003</v>
      </c>
      <c r="W844" s="6" t="s">
        <v>1656</v>
      </c>
      <c r="X844" s="6" t="s">
        <v>1659</v>
      </c>
      <c r="Y844" s="18">
        <v>6099</v>
      </c>
      <c r="Z844" s="6" t="s">
        <v>1656</v>
      </c>
      <c r="AA844" s="6" t="s">
        <v>28</v>
      </c>
      <c r="AB844" s="18">
        <v>7099</v>
      </c>
      <c r="AC844" s="6" t="s">
        <v>1620</v>
      </c>
      <c r="AD844" s="6" t="s">
        <v>28</v>
      </c>
      <c r="AE844" s="18">
        <v>8004</v>
      </c>
      <c r="AF844" s="6" t="s">
        <v>1625</v>
      </c>
      <c r="AG844" s="6" t="s">
        <v>1682</v>
      </c>
      <c r="AH844" s="18">
        <v>8005</v>
      </c>
      <c r="AI844" s="6" t="s">
        <v>1625</v>
      </c>
      <c r="AJ844" s="6" t="s">
        <v>1747</v>
      </c>
      <c r="AK844" s="18">
        <v>8006</v>
      </c>
      <c r="AL844" s="6" t="s">
        <v>1625</v>
      </c>
      <c r="AM844" s="6" t="s">
        <v>1751</v>
      </c>
      <c r="AN844" s="18">
        <v>8099</v>
      </c>
      <c r="AO844" s="6" t="s">
        <v>1625</v>
      </c>
      <c r="AP844" s="6" t="s">
        <v>28</v>
      </c>
      <c r="AQ844" s="18">
        <v>9001</v>
      </c>
      <c r="AR844" s="6" t="s">
        <v>1676</v>
      </c>
      <c r="AS844" s="6" t="s">
        <v>1677</v>
      </c>
      <c r="AT844" s="18">
        <v>9004</v>
      </c>
      <c r="AU844" s="6" t="s">
        <v>1676</v>
      </c>
      <c r="AV844" s="6" t="s">
        <v>1678</v>
      </c>
      <c r="AW844" s="18">
        <v>9099</v>
      </c>
      <c r="AX844" s="6" t="s">
        <v>1676</v>
      </c>
      <c r="AY844" s="6" t="s">
        <v>28</v>
      </c>
      <c r="AZ844" s="18">
        <v>11001</v>
      </c>
      <c r="BA844" s="6" t="s">
        <v>1630</v>
      </c>
      <c r="BB844" s="6" t="s">
        <v>1662</v>
      </c>
      <c r="BC844" s="18">
        <v>11004</v>
      </c>
      <c r="BD844" s="6" t="s">
        <v>1630</v>
      </c>
      <c r="BE844" s="6" t="s">
        <v>1692</v>
      </c>
      <c r="BF844" s="18">
        <v>11099</v>
      </c>
      <c r="BG844" s="6" t="s">
        <v>1630</v>
      </c>
      <c r="BH844" s="6" t="s">
        <v>28</v>
      </c>
      <c r="BI844" s="6"/>
      <c r="BL844" s="6"/>
    </row>
    <row r="845" spans="1:64">
      <c r="A845" s="8">
        <v>300002910</v>
      </c>
      <c r="B845" s="9">
        <v>1258</v>
      </c>
      <c r="C845" s="10" t="s">
        <v>1591</v>
      </c>
      <c r="D845" s="9" t="s">
        <v>1592</v>
      </c>
      <c r="E845" s="10" t="s">
        <v>1593</v>
      </c>
      <c r="F845" s="19" t="s">
        <v>39</v>
      </c>
      <c r="G845" s="18">
        <v>2007</v>
      </c>
      <c r="H845" s="6" t="s">
        <v>1602</v>
      </c>
      <c r="I845" s="6" t="s">
        <v>1608</v>
      </c>
      <c r="J845" s="18">
        <v>15003</v>
      </c>
      <c r="K845" s="6" t="s">
        <v>1610</v>
      </c>
      <c r="L845" s="6" t="s">
        <v>1611</v>
      </c>
      <c r="M845" s="18">
        <v>15099</v>
      </c>
      <c r="N845" s="6" t="s">
        <v>1610</v>
      </c>
      <c r="O845" s="6" t="s">
        <v>28</v>
      </c>
      <c r="P845" s="6"/>
      <c r="S845" s="6"/>
      <c r="V845" s="6"/>
      <c r="Y845" s="6"/>
    </row>
    <row r="846" spans="1:64">
      <c r="A846" s="8">
        <v>300002911</v>
      </c>
      <c r="B846" s="9">
        <v>1259</v>
      </c>
      <c r="C846" s="10" t="s">
        <v>2626</v>
      </c>
      <c r="D846" s="9" t="s">
        <v>2627</v>
      </c>
      <c r="E846" s="10" t="s">
        <v>2628</v>
      </c>
      <c r="F846" s="19" t="s">
        <v>39</v>
      </c>
      <c r="G846" s="18">
        <v>1001</v>
      </c>
      <c r="H846" s="6" t="s">
        <v>1615</v>
      </c>
      <c r="I846" s="6" t="s">
        <v>1688</v>
      </c>
      <c r="J846" s="18">
        <v>2001</v>
      </c>
      <c r="K846" s="6" t="s">
        <v>1602</v>
      </c>
      <c r="L846" s="6" t="s">
        <v>1603</v>
      </c>
      <c r="M846" s="18">
        <v>4003</v>
      </c>
      <c r="N846" s="6" t="s">
        <v>1626</v>
      </c>
      <c r="O846" s="6" t="s">
        <v>1627</v>
      </c>
      <c r="P846" s="18">
        <v>4004</v>
      </c>
      <c r="Q846" s="6" t="s">
        <v>1626</v>
      </c>
      <c r="R846" s="6" t="s">
        <v>1628</v>
      </c>
      <c r="S846" s="18">
        <v>4006</v>
      </c>
      <c r="T846" s="6" t="s">
        <v>1626</v>
      </c>
      <c r="U846" s="6" t="s">
        <v>1629</v>
      </c>
      <c r="V846" s="18">
        <v>6099</v>
      </c>
      <c r="W846" s="6" t="s">
        <v>1656</v>
      </c>
      <c r="X846" s="6" t="s">
        <v>28</v>
      </c>
      <c r="Y846" s="18">
        <v>15001</v>
      </c>
      <c r="Z846" s="6" t="s">
        <v>1610</v>
      </c>
      <c r="AA846" s="6" t="s">
        <v>1688</v>
      </c>
      <c r="AB846" s="18">
        <v>15002</v>
      </c>
      <c r="AC846" s="6" t="s">
        <v>1610</v>
      </c>
      <c r="AD846" s="6" t="s">
        <v>1602</v>
      </c>
      <c r="AE846" s="18">
        <v>15005</v>
      </c>
      <c r="AF846" s="6" t="s">
        <v>1610</v>
      </c>
      <c r="AG846" s="6" t="s">
        <v>1626</v>
      </c>
      <c r="AH846" s="18">
        <v>15099</v>
      </c>
      <c r="AI846" s="6" t="s">
        <v>1610</v>
      </c>
      <c r="AJ846" s="6" t="s">
        <v>28</v>
      </c>
      <c r="AK846" s="6"/>
      <c r="AN846" s="6"/>
      <c r="AQ846" s="6"/>
      <c r="AT846" s="6"/>
    </row>
    <row r="847" spans="1:64">
      <c r="J847" s="6"/>
      <c r="M847" s="6"/>
      <c r="P847" s="6"/>
    </row>
    <row r="848" spans="1:64">
      <c r="J848" s="6"/>
      <c r="M848" s="6"/>
      <c r="P848" s="6"/>
    </row>
    <row r="849" spans="10:61">
      <c r="AT849" s="6"/>
      <c r="AW849" s="6"/>
      <c r="AZ849" s="6"/>
    </row>
    <row r="850" spans="10:61">
      <c r="J850" s="6"/>
      <c r="M850" s="6"/>
      <c r="P850" s="6"/>
      <c r="BC850" s="6"/>
      <c r="BF850" s="6"/>
      <c r="BI850" s="6"/>
    </row>
    <row r="851" spans="10:61">
      <c r="J851" s="6"/>
      <c r="M851" s="6"/>
      <c r="P851" s="6"/>
      <c r="S851" s="6"/>
      <c r="V851" s="6"/>
      <c r="Y851" s="6"/>
    </row>
    <row r="852" spans="10:61">
      <c r="Y852" s="6"/>
      <c r="AB852" s="6"/>
      <c r="AE852" s="6"/>
    </row>
    <row r="853" spans="10:61">
      <c r="AE853" s="6"/>
      <c r="AH853" s="6"/>
      <c r="AK853" s="6"/>
    </row>
    <row r="854" spans="10:61">
      <c r="P854" s="6"/>
      <c r="S854" s="6"/>
      <c r="V854" s="6"/>
    </row>
    <row r="855" spans="10:61">
      <c r="J855" s="6"/>
      <c r="M855" s="6"/>
      <c r="P855" s="6"/>
      <c r="S855" s="6"/>
      <c r="V855" s="6"/>
    </row>
    <row r="856" spans="10:61">
      <c r="J856" s="6"/>
      <c r="M856" s="6"/>
      <c r="P856" s="6"/>
      <c r="S856" s="6"/>
    </row>
    <row r="857" spans="10:61">
      <c r="AN857" s="6"/>
      <c r="AQ857" s="6"/>
      <c r="AT857" s="6"/>
    </row>
    <row r="858" spans="10:61">
      <c r="M858" s="6"/>
      <c r="P858" s="6"/>
      <c r="S858" s="6"/>
      <c r="AE858" s="6"/>
      <c r="AH858" s="6"/>
      <c r="AK858" s="6"/>
    </row>
    <row r="859" spans="10:61">
      <c r="AK859" s="6"/>
      <c r="AN859" s="6"/>
      <c r="AQ859" s="6"/>
    </row>
    <row r="860" spans="10:61">
      <c r="J860" s="6"/>
      <c r="M860" s="6"/>
      <c r="P860" s="6"/>
      <c r="AH860" s="6"/>
      <c r="AK860" s="6"/>
      <c r="AN860" s="6"/>
    </row>
    <row r="861" spans="10:61">
      <c r="AB861" s="6"/>
      <c r="AE861" s="6"/>
      <c r="AH861" s="6"/>
    </row>
    <row r="862" spans="10:61">
      <c r="J862" s="6"/>
      <c r="M862" s="6"/>
      <c r="P862" s="6"/>
    </row>
    <row r="863" spans="10:61">
      <c r="BC863" s="6"/>
      <c r="BF863" s="6"/>
      <c r="BI863" s="6"/>
    </row>
    <row r="864" spans="10:61">
      <c r="AZ864" s="6"/>
      <c r="BC864" s="6"/>
      <c r="BF864" s="6"/>
    </row>
    <row r="865" spans="10:64">
      <c r="AB865" s="6"/>
      <c r="AE865" s="6"/>
      <c r="AH865" s="6"/>
      <c r="AK865" s="6"/>
      <c r="AN865" s="6"/>
    </row>
    <row r="866" spans="10:64">
      <c r="P866" s="6"/>
      <c r="S866" s="6"/>
      <c r="V866" s="6"/>
    </row>
    <row r="867" spans="10:64">
      <c r="J867" s="6"/>
      <c r="M867" s="6"/>
      <c r="P867" s="6"/>
    </row>
    <row r="868" spans="10:64">
      <c r="P868" s="6"/>
      <c r="S868" s="6"/>
      <c r="V868" s="6"/>
    </row>
    <row r="869" spans="10:64">
      <c r="J869" s="6"/>
      <c r="M869" s="6"/>
      <c r="P869" s="6"/>
    </row>
    <row r="870" spans="10:64">
      <c r="Y870" s="6"/>
      <c r="AB870" s="6"/>
      <c r="AE870" s="6"/>
    </row>
    <row r="871" spans="10:64">
      <c r="J871" s="6"/>
      <c r="M871" s="6"/>
      <c r="P871" s="6"/>
      <c r="S871" s="6"/>
      <c r="V871" s="6"/>
    </row>
    <row r="872" spans="10:64">
      <c r="M872" s="6"/>
      <c r="P872" s="6"/>
      <c r="S872" s="6"/>
      <c r="BI872" s="6"/>
      <c r="BL872" s="6"/>
    </row>
    <row r="873" spans="10:64">
      <c r="V873" s="6"/>
      <c r="Y873" s="6"/>
      <c r="AB873" s="6"/>
      <c r="AQ873" s="6"/>
      <c r="AT873" s="6"/>
      <c r="AW873" s="6"/>
    </row>
    <row r="874" spans="10:64">
      <c r="J874" s="6"/>
      <c r="M874" s="6"/>
      <c r="P874" s="6"/>
      <c r="S874" s="6"/>
    </row>
    <row r="875" spans="10:64">
      <c r="M875" s="6"/>
      <c r="P875" s="6"/>
      <c r="S875" s="6"/>
    </row>
    <row r="876" spans="10:64">
      <c r="P876" s="6"/>
      <c r="S876" s="6"/>
      <c r="V876" s="6"/>
      <c r="Y876" s="6"/>
      <c r="AB876" s="6"/>
    </row>
    <row r="877" spans="10:64">
      <c r="Y877" s="6"/>
      <c r="AB877" s="6"/>
      <c r="AE877" s="6"/>
    </row>
    <row r="878" spans="10:64">
      <c r="P878" s="6"/>
      <c r="S878" s="6"/>
      <c r="V878" s="6"/>
    </row>
    <row r="879" spans="10:64">
      <c r="P879" s="6"/>
      <c r="S879" s="6"/>
      <c r="V879" s="6"/>
    </row>
    <row r="880" spans="10:64">
      <c r="J880" s="6"/>
      <c r="M880" s="6"/>
      <c r="P880" s="6"/>
      <c r="S880" s="6"/>
      <c r="V880" s="6"/>
      <c r="Y880" s="6"/>
    </row>
    <row r="881" spans="10:46">
      <c r="Y881" s="6"/>
      <c r="AB881" s="6"/>
      <c r="AE881" s="6"/>
    </row>
    <row r="882" spans="10:46">
      <c r="J882" s="6"/>
      <c r="M882" s="6"/>
      <c r="P882" s="6"/>
      <c r="S882" s="6"/>
    </row>
    <row r="883" spans="10:46">
      <c r="M883" s="6"/>
      <c r="P883" s="6"/>
      <c r="S883" s="6"/>
      <c r="V883" s="6"/>
      <c r="Y883" s="6"/>
      <c r="AB883" s="6"/>
    </row>
    <row r="884" spans="10:46">
      <c r="P884" s="6"/>
      <c r="S884" s="6"/>
      <c r="V884" s="6"/>
      <c r="AE884" s="6"/>
      <c r="AH884" s="6"/>
      <c r="AK884" s="6"/>
    </row>
    <row r="885" spans="10:46">
      <c r="P885" s="6"/>
      <c r="S885" s="6"/>
      <c r="V885" s="6"/>
    </row>
    <row r="886" spans="10:46">
      <c r="P886" s="6"/>
      <c r="S886" s="6"/>
      <c r="V886" s="6"/>
    </row>
    <row r="887" spans="10:46">
      <c r="P887" s="6"/>
      <c r="S887" s="6"/>
      <c r="V887" s="6"/>
    </row>
    <row r="888" spans="10:46">
      <c r="M888" s="6"/>
      <c r="P888" s="6"/>
      <c r="S888" s="6"/>
      <c r="AK888" s="6"/>
      <c r="AN888" s="6"/>
      <c r="AQ888" s="6"/>
    </row>
    <row r="889" spans="10:46">
      <c r="Y889" s="6"/>
      <c r="AB889" s="6"/>
      <c r="AE889" s="6"/>
    </row>
    <row r="890" spans="10:46">
      <c r="P890" s="6"/>
      <c r="S890" s="6"/>
      <c r="V890" s="6"/>
    </row>
    <row r="891" spans="10:46">
      <c r="V891" s="6"/>
      <c r="Y891" s="6"/>
      <c r="AB891" s="6"/>
    </row>
    <row r="892" spans="10:46">
      <c r="J892" s="6"/>
      <c r="M892" s="6"/>
      <c r="P892" s="6"/>
    </row>
    <row r="893" spans="10:46">
      <c r="P893" s="6"/>
      <c r="S893" s="6"/>
      <c r="V893" s="6"/>
      <c r="Y893" s="6"/>
      <c r="AB893" s="6"/>
    </row>
    <row r="894" spans="10:46">
      <c r="S894" s="6"/>
      <c r="V894" s="6"/>
      <c r="Y894" s="6"/>
    </row>
    <row r="895" spans="10:46">
      <c r="AN895" s="6"/>
      <c r="AQ895" s="6"/>
      <c r="AT895" s="6"/>
    </row>
    <row r="896" spans="10:46">
      <c r="J896" s="6"/>
      <c r="M896" s="6"/>
      <c r="P896" s="6"/>
    </row>
    <row r="897" spans="10:64">
      <c r="AE897" s="6"/>
      <c r="AH897" s="6"/>
      <c r="AK897" s="6"/>
    </row>
    <row r="898" spans="10:64">
      <c r="V898" s="6"/>
      <c r="Y898" s="6"/>
      <c r="AB898" s="6"/>
      <c r="AE898" s="6"/>
      <c r="AH898" s="6"/>
    </row>
    <row r="899" spans="10:64">
      <c r="S899" s="6"/>
      <c r="V899" s="6"/>
      <c r="Y899" s="6"/>
      <c r="BL899" s="6"/>
    </row>
    <row r="900" spans="10:64">
      <c r="J900" s="6"/>
      <c r="M900" s="6"/>
      <c r="P900" s="6"/>
      <c r="AH900" s="6"/>
      <c r="AK900" s="6"/>
      <c r="AN900" s="6"/>
    </row>
    <row r="901" spans="10:64">
      <c r="S901" s="6"/>
      <c r="V901" s="6"/>
      <c r="Y901" s="6"/>
    </row>
    <row r="902" spans="10:64">
      <c r="AW902" s="6"/>
      <c r="AZ902" s="6"/>
      <c r="BC902" s="6"/>
    </row>
    <row r="903" spans="10:64">
      <c r="M903" s="6"/>
      <c r="P903" s="6"/>
      <c r="S903" s="6"/>
      <c r="V903" s="6"/>
    </row>
    <row r="904" spans="10:64">
      <c r="J904" s="6"/>
      <c r="M904" s="6"/>
      <c r="P904" s="6"/>
    </row>
    <row r="905" spans="10:64">
      <c r="M905" s="6"/>
      <c r="P905" s="6"/>
      <c r="S905" s="6"/>
    </row>
    <row r="906" spans="10:64">
      <c r="AB906" s="6"/>
      <c r="AE906" s="6"/>
      <c r="AH906" s="6"/>
    </row>
    <row r="907" spans="10:64">
      <c r="Y907" s="6"/>
      <c r="AB907" s="6"/>
      <c r="AE907" s="6"/>
    </row>
    <row r="908" spans="10:64">
      <c r="P908" s="6"/>
      <c r="S908" s="6"/>
      <c r="V908" s="6"/>
    </row>
    <row r="909" spans="10:64">
      <c r="M909" s="6"/>
      <c r="P909" s="6"/>
      <c r="S909" s="6"/>
    </row>
    <row r="910" spans="10:64">
      <c r="V910" s="6"/>
      <c r="Y910" s="6"/>
      <c r="AB910" s="6"/>
    </row>
    <row r="911" spans="10:64">
      <c r="S911" s="6"/>
      <c r="V911" s="6"/>
      <c r="Y911" s="6"/>
    </row>
    <row r="912" spans="10:64">
      <c r="M912" s="6"/>
      <c r="P912" s="6"/>
      <c r="S912" s="6"/>
    </row>
    <row r="913" spans="10:64">
      <c r="S913" s="6"/>
      <c r="V913" s="6"/>
      <c r="Y913" s="6"/>
      <c r="AH913" s="6"/>
      <c r="AK913" s="6"/>
      <c r="AN913" s="6"/>
    </row>
    <row r="914" spans="10:64">
      <c r="V914" s="6"/>
      <c r="Y914" s="6"/>
      <c r="AB914" s="6"/>
      <c r="AW914" s="6"/>
      <c r="AZ914" s="6"/>
      <c r="BC914" s="6"/>
    </row>
    <row r="915" spans="10:64">
      <c r="AH915" s="6"/>
      <c r="AK915" s="6"/>
      <c r="AN915" s="6"/>
      <c r="AQ915" s="6"/>
      <c r="AT915" s="6"/>
    </row>
    <row r="916" spans="10:64">
      <c r="AE916" s="6"/>
      <c r="AH916" s="6"/>
      <c r="AK916" s="6"/>
    </row>
    <row r="917" spans="10:64">
      <c r="BF917" s="6"/>
      <c r="BI917" s="6"/>
      <c r="BL917" s="6"/>
    </row>
    <row r="918" spans="10:64">
      <c r="J918" s="6"/>
      <c r="M918" s="6"/>
      <c r="P918" s="6"/>
      <c r="AB918" s="6"/>
      <c r="AE918" s="6"/>
      <c r="AH918" s="6"/>
    </row>
    <row r="919" spans="10:64">
      <c r="AB919" s="6"/>
      <c r="AE919" s="6"/>
      <c r="AH919" s="6"/>
      <c r="AQ919" s="6"/>
      <c r="AT919" s="6"/>
      <c r="AW919" s="6"/>
    </row>
    <row r="920" spans="10:64">
      <c r="AB920" s="6"/>
      <c r="AE920" s="6"/>
      <c r="AH920" s="6"/>
    </row>
    <row r="921" spans="10:64">
      <c r="P921" s="6"/>
      <c r="S921" s="6"/>
      <c r="V921" s="6"/>
      <c r="AN921" s="6"/>
      <c r="AQ921" s="6"/>
      <c r="AT921" s="6"/>
    </row>
    <row r="922" spans="10:64">
      <c r="Y922" s="6"/>
      <c r="AB922" s="6"/>
      <c r="AE922" s="6"/>
      <c r="AQ922" s="6"/>
      <c r="AT922" s="6"/>
      <c r="AW922" s="6"/>
    </row>
    <row r="923" spans="10:64">
      <c r="M923" s="6"/>
      <c r="P923" s="6"/>
      <c r="S923" s="6"/>
      <c r="V923" s="6"/>
      <c r="Y923" s="6"/>
      <c r="AB923" s="6"/>
    </row>
    <row r="924" spans="10:64">
      <c r="J924" s="6"/>
      <c r="M924" s="6"/>
      <c r="P924" s="6"/>
      <c r="AQ924" s="6"/>
      <c r="AT924" s="6"/>
      <c r="AW924" s="6"/>
    </row>
    <row r="925" spans="10:64">
      <c r="S925" s="6"/>
      <c r="V925" s="6"/>
      <c r="Y925" s="6"/>
    </row>
    <row r="926" spans="10:64">
      <c r="AB926" s="6"/>
      <c r="AE926" s="6"/>
      <c r="AH926" s="6"/>
    </row>
    <row r="927" spans="10:64">
      <c r="AE927" s="6"/>
      <c r="AH927" s="6"/>
      <c r="AK927" s="6"/>
    </row>
    <row r="928" spans="10:64">
      <c r="AH928" s="6"/>
      <c r="AK928" s="6"/>
      <c r="AN928" s="6"/>
    </row>
    <row r="929" spans="10:40">
      <c r="M929" s="6"/>
      <c r="P929" s="6"/>
      <c r="S929" s="6"/>
      <c r="V929" s="6"/>
    </row>
    <row r="930" spans="10:40">
      <c r="J930" s="6"/>
      <c r="M930" s="6"/>
      <c r="P930" s="6"/>
      <c r="S930" s="6"/>
      <c r="V930" s="6"/>
    </row>
    <row r="931" spans="10:40">
      <c r="J931" s="6"/>
      <c r="M931" s="6"/>
      <c r="P931" s="6"/>
      <c r="Y931" s="6"/>
      <c r="AB931" s="6"/>
      <c r="AE931" s="6"/>
    </row>
    <row r="932" spans="10:40">
      <c r="P932" s="6"/>
      <c r="S932" s="6"/>
      <c r="V932" s="6"/>
      <c r="AB932" s="6"/>
      <c r="AE932" s="6"/>
      <c r="AH932" s="6"/>
    </row>
    <row r="933" spans="10:40">
      <c r="J933" s="6"/>
      <c r="M933" s="6"/>
      <c r="P933" s="6"/>
      <c r="AE933" s="6"/>
      <c r="AH933" s="6"/>
      <c r="AK933" s="6"/>
    </row>
    <row r="934" spans="10:40">
      <c r="V934" s="6"/>
      <c r="Y934" s="6"/>
      <c r="AB934" s="6"/>
      <c r="AE934" s="6"/>
    </row>
    <row r="935" spans="10:40">
      <c r="AH935" s="6"/>
      <c r="AK935" s="6"/>
      <c r="AN935" s="6"/>
    </row>
    <row r="936" spans="10:40">
      <c r="J936" s="6"/>
      <c r="M936" s="6"/>
      <c r="P936" s="6"/>
    </row>
    <row r="937" spans="10:40">
      <c r="M937" s="6"/>
      <c r="P937" s="6"/>
      <c r="S937" s="6"/>
    </row>
    <row r="938" spans="10:40">
      <c r="J938" s="6"/>
      <c r="M938" s="6"/>
      <c r="P938" s="6"/>
    </row>
    <row r="939" spans="10:40">
      <c r="AE939" s="6"/>
      <c r="AH939" s="6"/>
      <c r="AK939" s="6"/>
    </row>
    <row r="940" spans="10:40">
      <c r="S940" s="6"/>
      <c r="V940" s="6"/>
      <c r="Y940" s="6"/>
    </row>
    <row r="941" spans="10:40">
      <c r="P941" s="6"/>
      <c r="S941" s="6"/>
      <c r="V941" s="6"/>
    </row>
    <row r="942" spans="10:40">
      <c r="M942" s="6"/>
      <c r="P942" s="6"/>
      <c r="S942" s="6"/>
    </row>
    <row r="943" spans="10:40">
      <c r="J943" s="6"/>
      <c r="M943" s="6"/>
      <c r="P943" s="6"/>
      <c r="S943" s="6"/>
      <c r="V943" s="6"/>
      <c r="Y943" s="6"/>
    </row>
    <row r="944" spans="10:40">
      <c r="S944" s="6"/>
      <c r="V944" s="6"/>
      <c r="Y944" s="6"/>
    </row>
    <row r="945" spans="10:58">
      <c r="P945" s="6"/>
      <c r="S945" s="6"/>
      <c r="V945" s="6"/>
      <c r="Y945" s="6"/>
    </row>
    <row r="946" spans="10:58">
      <c r="S946" s="6"/>
      <c r="V946" s="6"/>
      <c r="Y946" s="6"/>
    </row>
    <row r="947" spans="10:58">
      <c r="J947" s="6"/>
      <c r="M947" s="6"/>
      <c r="P947" s="6"/>
      <c r="Y947" s="6"/>
      <c r="AB947" s="6"/>
      <c r="AE947" s="6"/>
    </row>
    <row r="948" spans="10:58">
      <c r="V948" s="6"/>
      <c r="Y948" s="6"/>
      <c r="AB948" s="6"/>
    </row>
    <row r="949" spans="10:58">
      <c r="P949" s="6"/>
      <c r="S949" s="6"/>
      <c r="V949" s="6"/>
      <c r="AE949" s="6"/>
      <c r="AH949" s="6"/>
      <c r="AK949" s="6"/>
    </row>
    <row r="950" spans="10:58">
      <c r="V950" s="6"/>
      <c r="Y950" s="6"/>
      <c r="AB950" s="6"/>
    </row>
    <row r="951" spans="10:58">
      <c r="AB951" s="6"/>
      <c r="AE951" s="6"/>
      <c r="AH951" s="6"/>
      <c r="AK951" s="6"/>
    </row>
    <row r="952" spans="10:58">
      <c r="V952" s="6"/>
      <c r="Y952" s="6"/>
      <c r="AB952" s="6"/>
    </row>
    <row r="953" spans="10:58">
      <c r="J953" s="6"/>
      <c r="M953" s="6"/>
      <c r="P953" s="6"/>
    </row>
    <row r="954" spans="10:58">
      <c r="J954" s="6"/>
      <c r="M954" s="6"/>
      <c r="P954" s="6"/>
    </row>
    <row r="955" spans="10:58">
      <c r="M955" s="6"/>
      <c r="P955" s="6"/>
      <c r="S955" s="6"/>
    </row>
    <row r="956" spans="10:58">
      <c r="M956" s="6"/>
      <c r="P956" s="6"/>
      <c r="S956" s="6"/>
    </row>
    <row r="957" spans="10:58">
      <c r="M957" s="6"/>
      <c r="P957" s="6"/>
      <c r="S957" s="6"/>
    </row>
    <row r="958" spans="10:58">
      <c r="AN958" s="6"/>
      <c r="AQ958" s="6"/>
      <c r="AT958" s="6"/>
    </row>
    <row r="959" spans="10:58">
      <c r="S959" s="6"/>
      <c r="V959" s="6"/>
      <c r="Y959" s="6"/>
    </row>
    <row r="960" spans="10:58">
      <c r="J960" s="6"/>
      <c r="M960" s="6"/>
      <c r="P960" s="6"/>
      <c r="AZ960" s="6"/>
      <c r="BC960" s="6"/>
      <c r="BF960" s="6"/>
    </row>
    <row r="961" spans="10:64">
      <c r="P961" s="6"/>
      <c r="S961" s="6"/>
      <c r="V961" s="6"/>
    </row>
    <row r="962" spans="10:64">
      <c r="P962" s="6"/>
      <c r="S962" s="6"/>
      <c r="V962" s="6"/>
      <c r="Y962" s="6"/>
    </row>
    <row r="963" spans="10:64">
      <c r="J963" s="6"/>
      <c r="M963" s="6"/>
      <c r="P963" s="6"/>
    </row>
    <row r="964" spans="10:64">
      <c r="M964" s="6"/>
      <c r="P964" s="6"/>
      <c r="S964" s="6"/>
    </row>
    <row r="965" spans="10:64">
      <c r="J965" s="6"/>
      <c r="M965" s="6"/>
      <c r="P965" s="6"/>
      <c r="Y965" s="6"/>
      <c r="AB965" s="6"/>
      <c r="AE965" s="6"/>
    </row>
    <row r="966" spans="10:64">
      <c r="M966" s="6"/>
      <c r="P966" s="6"/>
      <c r="S966" s="6"/>
      <c r="V966" s="6"/>
      <c r="Y966" s="6"/>
      <c r="AB966" s="6"/>
    </row>
    <row r="967" spans="10:64">
      <c r="J967" s="6"/>
      <c r="M967" s="6"/>
      <c r="P967" s="6"/>
      <c r="S967" s="6"/>
    </row>
    <row r="968" spans="10:64">
      <c r="P968" s="6"/>
      <c r="S968" s="6"/>
      <c r="V968" s="6"/>
    </row>
    <row r="969" spans="10:64">
      <c r="J969" s="6"/>
      <c r="M969" s="6"/>
      <c r="P969" s="6"/>
    </row>
    <row r="970" spans="10:64">
      <c r="P970" s="6"/>
      <c r="S970" s="6"/>
      <c r="V970" s="6"/>
    </row>
    <row r="971" spans="10:64">
      <c r="J971" s="6"/>
      <c r="M971" s="6"/>
      <c r="P971" s="6"/>
      <c r="BF971" s="6"/>
      <c r="BI971" s="6"/>
      <c r="BL971" s="6"/>
    </row>
    <row r="972" spans="10:64">
      <c r="P972" s="6"/>
      <c r="S972" s="6"/>
      <c r="V972" s="6"/>
      <c r="AK972" s="6"/>
      <c r="AN972" s="6"/>
      <c r="AQ972" s="6"/>
    </row>
    <row r="973" spans="10:64">
      <c r="AE973" s="6"/>
      <c r="AH973" s="6"/>
      <c r="AK973" s="6"/>
    </row>
    <row r="974" spans="10:64">
      <c r="J974" s="6"/>
      <c r="M974" s="6"/>
      <c r="P974" s="6"/>
    </row>
    <row r="975" spans="10:64">
      <c r="J975" s="6"/>
      <c r="M975" s="6"/>
      <c r="P975" s="6"/>
    </row>
    <row r="976" spans="10:64">
      <c r="P976" s="6"/>
      <c r="S976" s="6"/>
      <c r="V976" s="6"/>
    </row>
    <row r="977" spans="10:40">
      <c r="AH977" s="6"/>
      <c r="AK977" s="6"/>
      <c r="AN977" s="6"/>
    </row>
    <row r="978" spans="10:40">
      <c r="V978" s="6"/>
      <c r="Y978" s="6"/>
      <c r="AB978" s="6"/>
    </row>
    <row r="979" spans="10:40">
      <c r="J979" s="6"/>
      <c r="M979" s="6"/>
      <c r="P979" s="6"/>
    </row>
    <row r="980" spans="10:40">
      <c r="J980" s="6"/>
      <c r="M980" s="6"/>
      <c r="P980" s="6"/>
    </row>
    <row r="981" spans="10:40">
      <c r="J981" s="6"/>
      <c r="M981" s="6"/>
      <c r="P981" s="6"/>
    </row>
    <row r="982" spans="10:40">
      <c r="P982" s="6"/>
      <c r="S982" s="6"/>
      <c r="V982" s="6"/>
    </row>
    <row r="983" spans="10:40">
      <c r="J983" s="6"/>
      <c r="M983" s="6"/>
      <c r="P983" s="6"/>
    </row>
    <row r="984" spans="10:40">
      <c r="J984" s="6"/>
      <c r="M984" s="6"/>
      <c r="P984" s="6"/>
    </row>
    <row r="985" spans="10:40">
      <c r="P985" s="6"/>
      <c r="S985" s="6"/>
      <c r="V985" s="6"/>
    </row>
    <row r="986" spans="10:40">
      <c r="J986" s="6"/>
      <c r="M986" s="6"/>
      <c r="P986" s="6"/>
    </row>
    <row r="987" spans="10:40">
      <c r="S987" s="6"/>
      <c r="V987" s="6"/>
      <c r="Y987" s="6"/>
    </row>
    <row r="988" spans="10:40">
      <c r="V988" s="6"/>
      <c r="Y988" s="6"/>
      <c r="AB988" s="6"/>
    </row>
    <row r="989" spans="10:40">
      <c r="J989" s="6"/>
      <c r="M989" s="6"/>
      <c r="P989" s="6"/>
    </row>
    <row r="990" spans="10:40">
      <c r="P990" s="6"/>
      <c r="S990" s="6"/>
      <c r="V990" s="6"/>
    </row>
    <row r="991" spans="10:40">
      <c r="J991" s="6"/>
      <c r="M991" s="6"/>
      <c r="P991" s="6"/>
    </row>
    <row r="992" spans="10:40">
      <c r="Y992" s="6"/>
      <c r="AB992" s="6"/>
      <c r="AE992" s="6"/>
    </row>
    <row r="993" spans="10:49">
      <c r="V993" s="6"/>
      <c r="Y993" s="6"/>
      <c r="AB993" s="6"/>
    </row>
    <row r="994" spans="10:49">
      <c r="M994" s="6"/>
      <c r="P994" s="6"/>
      <c r="S994" s="6"/>
    </row>
    <row r="995" spans="10:49">
      <c r="V995" s="6"/>
      <c r="Y995" s="6"/>
      <c r="AB995" s="6"/>
    </row>
    <row r="996" spans="10:49">
      <c r="M996" s="6"/>
      <c r="P996" s="6"/>
      <c r="S996" s="6"/>
    </row>
    <row r="997" spans="10:49">
      <c r="J997" s="6"/>
      <c r="M997" s="6"/>
      <c r="P997" s="6"/>
    </row>
    <row r="998" spans="10:49">
      <c r="M998" s="6"/>
      <c r="P998" s="6"/>
      <c r="S998" s="6"/>
    </row>
    <row r="999" spans="10:49">
      <c r="M999" s="6"/>
      <c r="P999" s="6"/>
      <c r="S999" s="6"/>
    </row>
    <row r="1000" spans="10:49">
      <c r="S1000" s="6"/>
      <c r="V1000" s="6"/>
      <c r="Y1000" s="6"/>
    </row>
    <row r="1001" spans="10:49">
      <c r="J1001" s="6"/>
      <c r="M1001" s="6"/>
      <c r="P1001" s="6"/>
    </row>
    <row r="1002" spans="10:49">
      <c r="P1002" s="6"/>
      <c r="S1002" s="6"/>
      <c r="V1002" s="6"/>
    </row>
    <row r="1003" spans="10:49">
      <c r="M1003" s="6"/>
      <c r="P1003" s="6"/>
      <c r="S1003" s="6"/>
    </row>
    <row r="1004" spans="10:49">
      <c r="Y1004" s="6"/>
      <c r="AB1004" s="6"/>
      <c r="AE1004" s="6"/>
    </row>
    <row r="1005" spans="10:49">
      <c r="V1005" s="6"/>
      <c r="Y1005" s="6"/>
      <c r="AB1005" s="6"/>
    </row>
    <row r="1006" spans="10:49">
      <c r="J1006" s="6"/>
      <c r="M1006" s="6"/>
      <c r="P1006" s="6"/>
    </row>
    <row r="1007" spans="10:49">
      <c r="AQ1007" s="6"/>
      <c r="AT1007" s="6"/>
      <c r="AW1007" s="6"/>
    </row>
    <row r="1008" spans="10:49">
      <c r="M1008" s="6"/>
      <c r="P1008" s="6"/>
      <c r="S1008" s="6"/>
    </row>
    <row r="1009" spans="10:55">
      <c r="S1009" s="6"/>
      <c r="V1009" s="6"/>
      <c r="Y1009" s="6"/>
    </row>
    <row r="1010" spans="10:55">
      <c r="M1010" s="6"/>
      <c r="P1010" s="6"/>
      <c r="S1010" s="6"/>
    </row>
    <row r="1011" spans="10:55">
      <c r="AW1011" s="6"/>
      <c r="AZ1011" s="6"/>
      <c r="BC1011" s="6"/>
    </row>
    <row r="1012" spans="10:55">
      <c r="AH1012" s="6"/>
      <c r="AK1012" s="6"/>
      <c r="AN1012" s="6"/>
    </row>
    <row r="1013" spans="10:55">
      <c r="AH1013" s="6"/>
      <c r="AK1013" s="6"/>
      <c r="AN1013" s="6"/>
    </row>
    <row r="1014" spans="10:55">
      <c r="AE1014" s="6"/>
      <c r="AH1014" s="6"/>
      <c r="AK1014" s="6"/>
    </row>
    <row r="1015" spans="10:55">
      <c r="M1015" s="6"/>
      <c r="P1015" s="6"/>
      <c r="S1015" s="6"/>
    </row>
    <row r="1016" spans="10:55">
      <c r="V1016" s="6"/>
      <c r="Y1016" s="6"/>
      <c r="AB1016" s="6"/>
    </row>
    <row r="1017" spans="10:55">
      <c r="M1017" s="6"/>
      <c r="P1017" s="6"/>
      <c r="S1017" s="6"/>
    </row>
    <row r="1018" spans="10:55">
      <c r="J1018" s="6"/>
      <c r="M1018" s="6"/>
      <c r="P1018" s="6"/>
    </row>
    <row r="1019" spans="10:55">
      <c r="M1019" s="6"/>
      <c r="P1019" s="6"/>
      <c r="S1019" s="6"/>
    </row>
    <row r="1020" spans="10:55">
      <c r="M1020" s="6"/>
      <c r="P1020" s="6"/>
      <c r="S1020" s="6"/>
    </row>
    <row r="1021" spans="10:55">
      <c r="P1021" s="6"/>
      <c r="S1021" s="6"/>
      <c r="V1021" s="6"/>
    </row>
    <row r="1022" spans="10:55">
      <c r="AB1022" s="6"/>
      <c r="AE1022" s="6"/>
      <c r="AH1022" s="6"/>
    </row>
    <row r="1023" spans="10:55">
      <c r="AN1023" s="6"/>
      <c r="AQ1023" s="6"/>
      <c r="AT1023" s="6"/>
    </row>
    <row r="1024" spans="10:55">
      <c r="J1024" s="6"/>
      <c r="M1024" s="6"/>
      <c r="P1024" s="6"/>
    </row>
    <row r="1025" spans="10:55">
      <c r="AH1025" s="6"/>
      <c r="AK1025" s="6"/>
      <c r="AN1025" s="6"/>
    </row>
    <row r="1026" spans="10:55">
      <c r="M1026" s="6"/>
      <c r="P1026" s="6"/>
      <c r="S1026" s="6"/>
    </row>
    <row r="1027" spans="10:55">
      <c r="S1027" s="6"/>
      <c r="V1027" s="6"/>
      <c r="Y1027" s="6"/>
    </row>
    <row r="1028" spans="10:55">
      <c r="P1028" s="6"/>
      <c r="S1028" s="6"/>
      <c r="V1028" s="6"/>
    </row>
    <row r="1029" spans="10:55">
      <c r="J1029" s="6"/>
      <c r="M1029" s="6"/>
      <c r="P1029" s="6"/>
    </row>
    <row r="1030" spans="10:55">
      <c r="V1030" s="6"/>
      <c r="Y1030" s="6"/>
      <c r="AB1030" s="6"/>
    </row>
    <row r="1031" spans="10:55">
      <c r="P1031" s="6"/>
      <c r="S1031" s="6"/>
      <c r="V1031" s="6"/>
    </row>
    <row r="1032" spans="10:55">
      <c r="J1032" s="6"/>
      <c r="M1032" s="6"/>
      <c r="P1032" s="6"/>
    </row>
    <row r="1033" spans="10:55">
      <c r="AE1033" s="6"/>
      <c r="AH1033" s="6"/>
      <c r="AK1033" s="6"/>
    </row>
    <row r="1034" spans="10:55">
      <c r="J1034" s="6"/>
      <c r="M1034" s="6"/>
      <c r="P1034" s="6"/>
    </row>
    <row r="1035" spans="10:55">
      <c r="J1035" s="6"/>
      <c r="M1035" s="6"/>
      <c r="P1035" s="6"/>
    </row>
    <row r="1036" spans="10:55">
      <c r="S1036" s="6"/>
      <c r="V1036" s="6"/>
      <c r="Y1036" s="6"/>
    </row>
    <row r="1037" spans="10:55">
      <c r="AE1037" s="6"/>
      <c r="AH1037" s="6"/>
      <c r="AK1037" s="6"/>
    </row>
    <row r="1038" spans="10:55">
      <c r="AW1038" s="6"/>
      <c r="AZ1038" s="6"/>
      <c r="BC1038" s="6"/>
    </row>
    <row r="1039" spans="10:55">
      <c r="J1039" s="6"/>
      <c r="M1039" s="6"/>
      <c r="P1039" s="6"/>
    </row>
    <row r="1040" spans="10:55">
      <c r="J1040" s="6"/>
      <c r="M1040" s="6"/>
      <c r="P1040" s="6"/>
    </row>
    <row r="1041" spans="10:64">
      <c r="J1041" s="6"/>
      <c r="M1041" s="6"/>
      <c r="P1041" s="6"/>
    </row>
    <row r="1042" spans="10:64">
      <c r="AH1042" s="6"/>
      <c r="AK1042" s="6"/>
      <c r="AN1042" s="6"/>
    </row>
    <row r="1043" spans="10:64">
      <c r="S1043" s="6"/>
      <c r="V1043" s="6"/>
      <c r="Y1043" s="6"/>
    </row>
    <row r="1044" spans="10:64">
      <c r="P1044" s="6"/>
      <c r="S1044" s="6"/>
      <c r="V1044" s="6"/>
    </row>
    <row r="1045" spans="10:64">
      <c r="AE1045" s="6"/>
      <c r="AH1045" s="6"/>
      <c r="AK1045" s="6"/>
    </row>
    <row r="1046" spans="10:64">
      <c r="V1046" s="6"/>
      <c r="Y1046" s="6"/>
      <c r="AB1046" s="6"/>
    </row>
    <row r="1048" spans="10:64">
      <c r="Y1048" s="6"/>
      <c r="AB1048" s="6"/>
      <c r="AE1048" s="6"/>
    </row>
    <row r="1049" spans="10:64">
      <c r="J1049" s="6"/>
      <c r="M1049" s="6"/>
      <c r="P1049" s="6"/>
    </row>
    <row r="1050" spans="10:64">
      <c r="BF1050" s="6"/>
      <c r="BI1050" s="6"/>
      <c r="BL1050" s="6"/>
    </row>
    <row r="1051" spans="10:64">
      <c r="Y1051" s="6"/>
      <c r="AB1051" s="6"/>
      <c r="AE1051" s="6"/>
    </row>
    <row r="1052" spans="10:64">
      <c r="J1052" s="6"/>
      <c r="M1052" s="6"/>
      <c r="P1052" s="6"/>
    </row>
    <row r="1053" spans="10:64">
      <c r="J1053" s="6"/>
      <c r="M1053" s="6"/>
      <c r="P1053" s="6"/>
    </row>
    <row r="1054" spans="10:64">
      <c r="AQ1054" s="6"/>
      <c r="AT1054" s="6"/>
      <c r="AW1054" s="6"/>
    </row>
  </sheetData>
  <autoFilter ref="A2:BN2" xr:uid="{295E0CF6-0DA9-4F6B-9B85-4C727AA4EE38}"/>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認定結果（物品） </vt:lpstr>
      <vt:lpstr>業者一覧（物品）</vt:lpstr>
      <vt:lpstr>'認定結果（物品）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PC200077</dc:creator>
  <cp:lastModifiedBy>PC200075</cp:lastModifiedBy>
  <cp:lastPrinted>2024-01-31T13:11:12Z</cp:lastPrinted>
  <dcterms:created xsi:type="dcterms:W3CDTF">2015-06-05T18:19:34Z</dcterms:created>
  <dcterms:modified xsi:type="dcterms:W3CDTF">2024-02-05T02:14:50Z</dcterms:modified>
</cp:coreProperties>
</file>